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57" activeTab="0"/>
  </bookViews>
  <sheets>
    <sheet name="INFO PAGE" sheetId="1" r:id="rId1"/>
    <sheet name="ad-network" sheetId="2" r:id="rId2"/>
    <sheet name="social endorsement" sheetId="3" r:id="rId3"/>
    <sheet name="media-plan" sheetId="4" r:id="rId4"/>
    <sheet name="sitelist" sheetId="5" r:id="rId5"/>
  </sheets>
  <externalReferences>
    <externalReference r:id="rId8"/>
  </externalReferences>
  <definedNames>
    <definedName name="auto" localSheetId="1">#REF!</definedName>
    <definedName name="auto" localSheetId="3">#REF!</definedName>
    <definedName name="auto">#REF!</definedName>
    <definedName name="channel" localSheetId="3">#REF!</definedName>
    <definedName name="channel">#REF!</definedName>
    <definedName name="cpc">'[1]help'!$C$11:$C$13</definedName>
    <definedName name="cpm" localSheetId="3">#REF!</definedName>
    <definedName name="cpm">#REF!</definedName>
    <definedName name="display" localSheetId="3">#REF!</definedName>
    <definedName name="display">#REF!</definedName>
    <definedName name="FORMAT1" localSheetId="3">#REF!</definedName>
    <definedName name="FORMAT1">#REF!</definedName>
    <definedName name="format2" localSheetId="3">#REF!</definedName>
    <definedName name="format2">#REF!</definedName>
    <definedName name="format3" localSheetId="3">#REF!</definedName>
    <definedName name="format3">#REF!</definedName>
    <definedName name="format4" localSheetId="3">#REF!</definedName>
    <definedName name="format4">#REF!</definedName>
    <definedName name="property" localSheetId="3">#REF!</definedName>
    <definedName name="property">#REF!</definedName>
    <definedName name="yes" localSheetId="3">#REF!</definedName>
    <definedName name="yes">#REF!</definedName>
  </definedNames>
  <calcPr fullCalcOnLoad="1"/>
</workbook>
</file>

<file path=xl/comments2.xml><?xml version="1.0" encoding="utf-8"?>
<comments xmlns="http://schemas.openxmlformats.org/spreadsheetml/2006/main">
  <authors>
    <author>oana</author>
    <author>Oana Lupoaie</author>
  </authors>
  <commentList>
    <comment ref="AF51" authorId="0">
      <text>
        <r>
          <rPr>
            <b/>
            <sz val="9"/>
            <rFont val="Tahoma"/>
            <family val="2"/>
          </rPr>
          <t>oana:</t>
        </r>
        <r>
          <rPr>
            <sz val="9"/>
            <rFont val="Tahoma"/>
            <family val="2"/>
          </rPr>
          <t xml:space="preserve">
no more than twice a month</t>
        </r>
      </text>
    </comment>
    <comment ref="AE72" authorId="0">
      <text>
        <r>
          <rPr>
            <b/>
            <sz val="9"/>
            <rFont val="Tahoma"/>
            <family val="2"/>
          </rPr>
          <t>oana:</t>
        </r>
        <r>
          <rPr>
            <sz val="9"/>
            <rFont val="Tahoma"/>
            <family val="2"/>
          </rPr>
          <t xml:space="preserve">
weekly</t>
        </r>
      </text>
    </comment>
    <comment ref="AF72" authorId="0">
      <text>
        <r>
          <rPr>
            <b/>
            <sz val="9"/>
            <rFont val="Tahoma"/>
            <family val="2"/>
          </rPr>
          <t>oana:</t>
        </r>
        <r>
          <rPr>
            <sz val="9"/>
            <rFont val="Tahoma"/>
            <family val="2"/>
          </rPr>
          <t xml:space="preserve">
No DM, just customized nwl</t>
        </r>
      </text>
    </comment>
    <comment ref="Z6" authorId="1">
      <text>
        <r>
          <rPr>
            <b/>
            <sz val="9"/>
            <rFont val="Tahoma"/>
            <family val="2"/>
          </rPr>
          <t>Oana Lupoaie:</t>
        </r>
        <r>
          <rPr>
            <sz val="9"/>
            <rFont val="Tahoma"/>
            <family val="2"/>
          </rPr>
          <t xml:space="preserve">
 pre, mid &amp; post-roll</t>
        </r>
      </text>
    </comment>
    <comment ref="AA6" authorId="1">
      <text>
        <r>
          <rPr>
            <b/>
            <sz val="9"/>
            <rFont val="Tahoma"/>
            <family val="2"/>
          </rPr>
          <t>Oana Lupoaie:</t>
        </r>
        <r>
          <rPr>
            <sz val="9"/>
            <rFont val="Tahoma"/>
            <family val="2"/>
          </rPr>
          <t xml:space="preserve">
ex: video overlay</t>
        </r>
      </text>
    </comment>
  </commentList>
</comments>
</file>

<file path=xl/sharedStrings.xml><?xml version="1.0" encoding="utf-8"?>
<sst xmlns="http://schemas.openxmlformats.org/spreadsheetml/2006/main" count="5107" uniqueCount="837">
  <si>
    <t>News</t>
  </si>
  <si>
    <t>Entertainment</t>
  </si>
  <si>
    <t>-</t>
  </si>
  <si>
    <t>STATS</t>
  </si>
  <si>
    <t>CPM</t>
  </si>
  <si>
    <t>Electoral</t>
  </si>
  <si>
    <t>Network</t>
  </si>
  <si>
    <t>RUN of NETWORK</t>
  </si>
  <si>
    <t>Tech</t>
  </si>
  <si>
    <t>Channel</t>
  </si>
  <si>
    <t>CPC</t>
  </si>
  <si>
    <t>Career</t>
  </si>
  <si>
    <t>Games</t>
  </si>
  <si>
    <t>Real Estate</t>
  </si>
  <si>
    <t>Shopping</t>
  </si>
  <si>
    <t>Sports</t>
  </si>
  <si>
    <t xml:space="preserve">Run of Channel </t>
  </si>
  <si>
    <t>468x60</t>
  </si>
  <si>
    <t>Food &amp; Drink</t>
  </si>
  <si>
    <t>Auto&amp;Moto</t>
  </si>
  <si>
    <t>Business&amp;Finance</t>
  </si>
  <si>
    <t>Home&amp;Family</t>
  </si>
  <si>
    <t>Food&amp;Drink</t>
  </si>
  <si>
    <t>News&amp;Media</t>
  </si>
  <si>
    <t>Social</t>
  </si>
  <si>
    <t>Travel&amp;Weather</t>
  </si>
  <si>
    <t>Women's Interests</t>
  </si>
  <si>
    <t>Health&amp;Wellness</t>
  </si>
  <si>
    <t>autoevolution.com</t>
  </si>
  <si>
    <t>autoexpress.co.uk</t>
  </si>
  <si>
    <t>autotrader.co.uk</t>
  </si>
  <si>
    <t>caranddriver.com</t>
  </si>
  <si>
    <t>carsandmotos.com</t>
  </si>
  <si>
    <t>mobile.de</t>
  </si>
  <si>
    <t>pistonheads.com</t>
  </si>
  <si>
    <t>topgear.com</t>
  </si>
  <si>
    <t>topspeed.com</t>
  </si>
  <si>
    <t>worldcarfans.com</t>
  </si>
  <si>
    <t xml:space="preserve">bizcovering.com </t>
  </si>
  <si>
    <t xml:space="preserve">bizreport.com </t>
  </si>
  <si>
    <t>bloomberg.com</t>
  </si>
  <si>
    <t>businessinsider.com</t>
  </si>
  <si>
    <t>businessweek.com</t>
  </si>
  <si>
    <t>finviz.com</t>
  </si>
  <si>
    <t>forbes.com</t>
  </si>
  <si>
    <t>fortune.com</t>
  </si>
  <si>
    <t>ibtimes.com</t>
  </si>
  <si>
    <t>xe.com</t>
  </si>
  <si>
    <t>bestcoverletters.com</t>
  </si>
  <si>
    <t>bestsampleresume.com</t>
  </si>
  <si>
    <t>careerbuilder.com</t>
  </si>
  <si>
    <t>careerpath.com</t>
  </si>
  <si>
    <t>indeed.com</t>
  </si>
  <si>
    <t>job-interview-site.com</t>
  </si>
  <si>
    <t>learn4good.com</t>
  </si>
  <si>
    <t>monster.com</t>
  </si>
  <si>
    <t>simplyhired.com</t>
  </si>
  <si>
    <t>snagajob.com</t>
  </si>
  <si>
    <t>bbcentertainment.com</t>
  </si>
  <si>
    <t>celebrity-gossip.net</t>
  </si>
  <si>
    <t>dailymotion.com</t>
  </si>
  <si>
    <t>eonline.com</t>
  </si>
  <si>
    <t>hollywoodreporter.com</t>
  </si>
  <si>
    <t>imdb.com</t>
  </si>
  <si>
    <t>metacafe.com</t>
  </si>
  <si>
    <t>theinsider.com</t>
  </si>
  <si>
    <t>tvguide.com</t>
  </si>
  <si>
    <t>ustream.tv</t>
  </si>
  <si>
    <t>veoh.com</t>
  </si>
  <si>
    <t>zimbio.com</t>
  </si>
  <si>
    <t>allrecipes.com</t>
  </si>
  <si>
    <t>bbcgoodfood.com</t>
  </si>
  <si>
    <t>cooks.com</t>
  </si>
  <si>
    <t>food.com</t>
  </si>
  <si>
    <t>foodchannel.com</t>
  </si>
  <si>
    <t>foodnetwork.com</t>
  </si>
  <si>
    <t>gourmandia.com</t>
  </si>
  <si>
    <t>intowine.com</t>
  </si>
  <si>
    <t>myrecipes.com</t>
  </si>
  <si>
    <t>supercocktails.com</t>
  </si>
  <si>
    <t>yelp.com</t>
  </si>
  <si>
    <t>agame.com</t>
  </si>
  <si>
    <t>allgameshome.com</t>
  </si>
  <si>
    <t>box10.com</t>
  </si>
  <si>
    <t>freeonlinegames.com</t>
  </si>
  <si>
    <t>gamehouse.com</t>
  </si>
  <si>
    <t>gametop.com</t>
  </si>
  <si>
    <t>king.com</t>
  </si>
  <si>
    <t>kizi.com</t>
  </si>
  <si>
    <t>lazyland.com</t>
  </si>
  <si>
    <t>myplaycity.com</t>
  </si>
  <si>
    <t>racing-games.com</t>
  </si>
  <si>
    <t>stardoll.com</t>
  </si>
  <si>
    <t>bighealthtree.com</t>
  </si>
  <si>
    <t>care2.com</t>
  </si>
  <si>
    <t>everydayhealth.com</t>
  </si>
  <si>
    <t>fitnessmagazine.com</t>
  </si>
  <si>
    <t>menshealth.com</t>
  </si>
  <si>
    <t>mindfood.com</t>
  </si>
  <si>
    <t>naturalnews.com</t>
  </si>
  <si>
    <t>prevention.com</t>
  </si>
  <si>
    <t>webmd.com</t>
  </si>
  <si>
    <t>womenshealthbase.com</t>
  </si>
  <si>
    <t>babble.com</t>
  </si>
  <si>
    <t>babycenter.com</t>
  </si>
  <si>
    <t>circleofmoms.com</t>
  </si>
  <si>
    <t>doityourself.com</t>
  </si>
  <si>
    <t>ehow.co.uk</t>
  </si>
  <si>
    <t>gardenguides.com</t>
  </si>
  <si>
    <t>goodhousekeeping.com</t>
  </si>
  <si>
    <t>homeandfamilynetwork.com</t>
  </si>
  <si>
    <t>inhabitat.com</t>
  </si>
  <si>
    <t>marthastewart.com</t>
  </si>
  <si>
    <t>parents.com</t>
  </si>
  <si>
    <t>pregnancy.org</t>
  </si>
  <si>
    <t>realsimple.com</t>
  </si>
  <si>
    <t>bbc.com</t>
  </si>
  <si>
    <t>cnn.com</t>
  </si>
  <si>
    <t>foxnews.com</t>
  </si>
  <si>
    <t>guardian.co.uk</t>
  </si>
  <si>
    <t>independent.co.uk</t>
  </si>
  <si>
    <t>nytimes.com</t>
  </si>
  <si>
    <t>reuters.com</t>
  </si>
  <si>
    <t>telegraph.co.uk</t>
  </si>
  <si>
    <t>thetimes.co.uk</t>
  </si>
  <si>
    <t>usatoday.com</t>
  </si>
  <si>
    <t>washingtonpost.com</t>
  </si>
  <si>
    <t>apartmentfinder.com</t>
  </si>
  <si>
    <t>findaproperty.com</t>
  </si>
  <si>
    <t>gumtree.com</t>
  </si>
  <si>
    <t>inman.com</t>
  </si>
  <si>
    <t>mynewplace.com</t>
  </si>
  <si>
    <t>realtor.com</t>
  </si>
  <si>
    <t>realtytimes.com</t>
  </si>
  <si>
    <t>rentals.com</t>
  </si>
  <si>
    <t>rightmove.co.uk</t>
  </si>
  <si>
    <t>amazon.com</t>
  </si>
  <si>
    <t>brandalley.com</t>
  </si>
  <si>
    <t>buy.com</t>
  </si>
  <si>
    <t>consumersearch.com</t>
  </si>
  <si>
    <t>ebay.com</t>
  </si>
  <si>
    <t>mommysavers.com</t>
  </si>
  <si>
    <t>mysupermarket.com</t>
  </si>
  <si>
    <t>pricegrabber.com</t>
  </si>
  <si>
    <t>shop.com</t>
  </si>
  <si>
    <t>shopping.com</t>
  </si>
  <si>
    <t>trustedreviews.com</t>
  </si>
  <si>
    <t>ebuddy.com</t>
  </si>
  <si>
    <t>hi5.com</t>
  </si>
  <si>
    <t>imvu.com</t>
  </si>
  <si>
    <t>myspace.com</t>
  </si>
  <si>
    <t>netlog.com</t>
  </si>
  <si>
    <t>photobucket.com</t>
  </si>
  <si>
    <t>tagged.com</t>
  </si>
  <si>
    <t>wayn.com</t>
  </si>
  <si>
    <t>cbssports.com</t>
  </si>
  <si>
    <t>foxsports.com</t>
  </si>
  <si>
    <t>goal.com</t>
  </si>
  <si>
    <t>golfchannel.com</t>
  </si>
  <si>
    <t>livesoccertv.com</t>
  </si>
  <si>
    <t>nba.com</t>
  </si>
  <si>
    <t>premierleague.com</t>
  </si>
  <si>
    <t>soccerway.com</t>
  </si>
  <si>
    <t>tennis.com</t>
  </si>
  <si>
    <t>addictivetips.com</t>
  </si>
  <si>
    <t>bytes.com</t>
  </si>
  <si>
    <t>chip.eu</t>
  </si>
  <si>
    <t>engadget.com</t>
  </si>
  <si>
    <t>gizmodo.com</t>
  </si>
  <si>
    <t>gsmarena.com</t>
  </si>
  <si>
    <t>mashable.com</t>
  </si>
  <si>
    <t>pcmag.com</t>
  </si>
  <si>
    <t>softpedia.com</t>
  </si>
  <si>
    <t>techcrunch.com</t>
  </si>
  <si>
    <t>techradar.com</t>
  </si>
  <si>
    <t>wired.com</t>
  </si>
  <si>
    <t>accuweather.com</t>
  </si>
  <si>
    <t>booking.com</t>
  </si>
  <si>
    <t>concierge.com</t>
  </si>
  <si>
    <t>earthcam.com</t>
  </si>
  <si>
    <t>expedia.com</t>
  </si>
  <si>
    <t>flightstats.com</t>
  </si>
  <si>
    <t>freemeteo.com</t>
  </si>
  <si>
    <t>lonelyplanet.com</t>
  </si>
  <si>
    <t>moderndaytraveler.com</t>
  </si>
  <si>
    <t>nationalgeographic.com</t>
  </si>
  <si>
    <t>thetrainline.com</t>
  </si>
  <si>
    <t>thomascook.com</t>
  </si>
  <si>
    <t>travelandleisure.com</t>
  </si>
  <si>
    <t>travelchannel.com</t>
  </si>
  <si>
    <t>tripadvisor.com</t>
  </si>
  <si>
    <t>weather.com</t>
  </si>
  <si>
    <t>weatheronline.co.uk</t>
  </si>
  <si>
    <t>cosmopolitan.com</t>
  </si>
  <si>
    <t>dailymakeover.com</t>
  </si>
  <si>
    <t>elledecor.com</t>
  </si>
  <si>
    <t>fashionising.com</t>
  </si>
  <si>
    <t>feministing.com</t>
  </si>
  <si>
    <t>glam.com</t>
  </si>
  <si>
    <t>harpersbazaar.com</t>
  </si>
  <si>
    <t>i-dressup.com</t>
  </si>
  <si>
    <t>instyle.co.uk</t>
  </si>
  <si>
    <t>marieclaire.com</t>
  </si>
  <si>
    <t>self.com</t>
  </si>
  <si>
    <t>vanityfair.com</t>
  </si>
  <si>
    <t>ask for details</t>
  </si>
  <si>
    <t>650x170</t>
  </si>
  <si>
    <t>Join Us On Facebook</t>
  </si>
  <si>
    <t>√</t>
  </si>
  <si>
    <t>LINKEDIN</t>
  </si>
  <si>
    <t>PORTFOLIO OVERVIEW</t>
  </si>
  <si>
    <t>CATEGORY</t>
  </si>
  <si>
    <t>PROPERTY / BOOKING OPTIONS</t>
  </si>
  <si>
    <t xml:space="preserve">   </t>
  </si>
  <si>
    <t>on request</t>
  </si>
  <si>
    <t xml:space="preserve"> - </t>
  </si>
  <si>
    <t>PAGEVIEWS / MONTH</t>
  </si>
  <si>
    <t>UNIQUE USERS / MONTH</t>
  </si>
  <si>
    <t>Hours / Days</t>
  </si>
  <si>
    <t>Section</t>
  </si>
  <si>
    <t>*** Use hyperlinks to easy go to a specific sheet</t>
  </si>
  <si>
    <t>Demographic: Age &amp; Gender</t>
  </si>
  <si>
    <t>* all prices are RATECARD values in RON, WITHOUT VAT</t>
  </si>
  <si>
    <t xml:space="preserve">MIN per Insertion Order </t>
  </si>
  <si>
    <t>Communication Services</t>
  </si>
  <si>
    <t>LinkedIN</t>
  </si>
  <si>
    <t>INDICATIVE SITELIST</t>
  </si>
  <si>
    <t>EXTRACHARGE</t>
  </si>
  <si>
    <t>CONTACT</t>
  </si>
  <si>
    <t xml:space="preserve">RUN of CHANNEL </t>
  </si>
  <si>
    <t>cotidianul.ro</t>
  </si>
  <si>
    <t>ziuaveche.ro</t>
  </si>
  <si>
    <t>oradestiri.ro</t>
  </si>
  <si>
    <t>money.ro</t>
  </si>
  <si>
    <t>manager.ro</t>
  </si>
  <si>
    <t>iqads.ro</t>
  </si>
  <si>
    <t>smark.ro</t>
  </si>
  <si>
    <t>radiozu.ro</t>
  </si>
  <si>
    <t>romanticfm.ro</t>
  </si>
  <si>
    <t>radioguerrilla.ro</t>
  </si>
  <si>
    <t>vinsieu.ro</t>
  </si>
  <si>
    <t>tpu.ro</t>
  </si>
  <si>
    <t>zdnet.com</t>
  </si>
  <si>
    <t>OTHER</t>
  </si>
  <si>
    <t>Opinion &amp; Blogging</t>
  </si>
  <si>
    <t>Local News</t>
  </si>
  <si>
    <t>CONTENT BASED ADVERTISING</t>
  </si>
  <si>
    <t>NEWSLETTER</t>
  </si>
  <si>
    <t>ADVERTORIAL</t>
  </si>
  <si>
    <t>No. Of Subscribers</t>
  </si>
  <si>
    <t>orasulm.eu</t>
  </si>
  <si>
    <t>Classic Insertion</t>
  </si>
  <si>
    <t xml:space="preserve">Customized Newsletter / Direct Mailing
</t>
  </si>
  <si>
    <t>economica.net</t>
  </si>
  <si>
    <t>bookblog.ro</t>
  </si>
  <si>
    <t>npr.org</t>
  </si>
  <si>
    <t>hotels.com</t>
  </si>
  <si>
    <t>kayak.com</t>
  </si>
  <si>
    <t>romaniatv.net | Romania TV</t>
  </si>
  <si>
    <t>Women Lifestyle</t>
  </si>
  <si>
    <t>vremea.net</t>
  </si>
  <si>
    <t>infomusic.ro</t>
  </si>
  <si>
    <t>ziare.com</t>
  </si>
  <si>
    <t>obiectiv.info</t>
  </si>
  <si>
    <t>stiridesport.ro</t>
  </si>
  <si>
    <t>business-review.eu</t>
  </si>
  <si>
    <r>
      <t>divahair.ro</t>
    </r>
  </si>
  <si>
    <t>divahair.ro</t>
  </si>
  <si>
    <t>blackwhitestyle.ro</t>
  </si>
  <si>
    <t>dcnews.ro</t>
  </si>
  <si>
    <t>300x600</t>
  </si>
  <si>
    <t>Education</t>
  </si>
  <si>
    <t>Travel &amp; Transportation</t>
  </si>
  <si>
    <t>mondonews.ro</t>
  </si>
  <si>
    <t xml:space="preserve"> </t>
  </si>
  <si>
    <r>
      <t>blackwhitestyle.ro</t>
    </r>
  </si>
  <si>
    <t>eCommerce</t>
  </si>
  <si>
    <t>DAILYMOTION.COM</t>
  </si>
  <si>
    <t>teotrandafir.com</t>
  </si>
  <si>
    <t>dailybusiness.ro</t>
  </si>
  <si>
    <t>tourismguide.ro</t>
  </si>
  <si>
    <r>
      <t xml:space="preserve">romaniatv.net </t>
    </r>
    <r>
      <rPr>
        <sz val="9"/>
        <rFont val="Calibri"/>
        <family val="2"/>
      </rPr>
      <t>| Romania TV</t>
    </r>
  </si>
  <si>
    <t>ziarulring.ro</t>
  </si>
  <si>
    <t>kissfm.ro</t>
  </si>
  <si>
    <t>magicfm.ro</t>
  </si>
  <si>
    <t>rockfm.ro</t>
  </si>
  <si>
    <t>onefm.ro</t>
  </si>
  <si>
    <t>feminis.ro</t>
  </si>
  <si>
    <t>zodiac24.ro</t>
  </si>
  <si>
    <t>shopmania.ro</t>
  </si>
  <si>
    <t>meteo.ro</t>
  </si>
  <si>
    <r>
      <t>tourismguide.ro</t>
    </r>
    <r>
      <rPr>
        <b/>
        <sz val="9"/>
        <rFont val="Calibri"/>
        <family val="2"/>
      </rPr>
      <t xml:space="preserve"> </t>
    </r>
  </si>
  <si>
    <t>branded segment | sketch | product placement</t>
  </si>
  <si>
    <t>Facebook</t>
  </si>
  <si>
    <t>Skype</t>
  </si>
  <si>
    <t>DISPLAY</t>
  </si>
  <si>
    <t>MOBILE</t>
  </si>
  <si>
    <t>sales-ro@thinkdigital.net for MEDIA ENQUIRIES</t>
  </si>
  <si>
    <t>AVG. REACH</t>
  </si>
  <si>
    <t>Endorsement Post</t>
  </si>
  <si>
    <t>Promoted Endorsement Post for EXTRA REACH</t>
  </si>
  <si>
    <t>Ellie White</t>
  </si>
  <si>
    <t>Anna Lesko</t>
  </si>
  <si>
    <t>Alessia</t>
  </si>
  <si>
    <t>Kamelia Hora</t>
  </si>
  <si>
    <t>Adrian Sînă</t>
  </si>
  <si>
    <t>DJ Sava</t>
  </si>
  <si>
    <t>George Hora</t>
  </si>
  <si>
    <t>Morris</t>
  </si>
  <si>
    <t>Jerry Co</t>
  </si>
  <si>
    <t>Raluka</t>
  </si>
  <si>
    <t>Simona Nae</t>
  </si>
  <si>
    <t>Zhao</t>
  </si>
  <si>
    <t>Aylin Cadir</t>
  </si>
  <si>
    <t>Bianca Linta</t>
  </si>
  <si>
    <t>Florin Grozea</t>
  </si>
  <si>
    <t>Ester</t>
  </si>
  <si>
    <t>Akcent</t>
  </si>
  <si>
    <t>Voltaj</t>
  </si>
  <si>
    <t>Radio Killer</t>
  </si>
  <si>
    <t>Fly Project</t>
  </si>
  <si>
    <t>Alb Negru</t>
  </si>
  <si>
    <t>Narcotic Sound</t>
  </si>
  <si>
    <t>Deepcentral</t>
  </si>
  <si>
    <t>Crush</t>
  </si>
  <si>
    <t>Sunrise Inc</t>
  </si>
  <si>
    <t>The DaDa</t>
  </si>
  <si>
    <t>Datina</t>
  </si>
  <si>
    <t>Sonny Flame</t>
  </si>
  <si>
    <t xml:space="preserve">FACEBOOK COMMUNITIES </t>
  </si>
  <si>
    <t>custom</t>
  </si>
  <si>
    <t>Inna</t>
  </si>
  <si>
    <t>Alexandra Stan</t>
  </si>
  <si>
    <t>Smiley</t>
  </si>
  <si>
    <t>Antonia</t>
  </si>
  <si>
    <t>Connect-R</t>
  </si>
  <si>
    <t>Edward Maya</t>
  </si>
  <si>
    <t>Andreea Bălan</t>
  </si>
  <si>
    <t>Elena Gheorghe</t>
  </si>
  <si>
    <t>Andra</t>
  </si>
  <si>
    <t>Alex Velea</t>
  </si>
  <si>
    <t>Lora</t>
  </si>
  <si>
    <t>Andreea Bănică</t>
  </si>
  <si>
    <t>Anda Adam</t>
  </si>
  <si>
    <t>BUG Mafia</t>
  </si>
  <si>
    <t>CRBL</t>
  </si>
  <si>
    <t>Ruby</t>
  </si>
  <si>
    <t>Loredana Groza</t>
  </si>
  <si>
    <t>Xonia</t>
  </si>
  <si>
    <t>Corina</t>
  </si>
  <si>
    <t>Matteo</t>
  </si>
  <si>
    <t>Alina Eremia</t>
  </si>
  <si>
    <t>Adelina Pestrițu</t>
  </si>
  <si>
    <t>Giulia</t>
  </si>
  <si>
    <t>Pepe</t>
  </si>
  <si>
    <t>Dorian Popa</t>
  </si>
  <si>
    <t>Nicole Cherry</t>
  </si>
  <si>
    <t>Andreea Ibacka</t>
  </si>
  <si>
    <t>Vescan</t>
  </si>
  <si>
    <t>Miss Mary</t>
  </si>
  <si>
    <t>Adela Popescu</t>
  </si>
  <si>
    <t>Randi</t>
  </si>
  <si>
    <t>Morandi</t>
  </si>
  <si>
    <t>Aurelian Temișan</t>
  </si>
  <si>
    <t>Cabron</t>
  </si>
  <si>
    <t>Ami</t>
  </si>
  <si>
    <t>Cabral Ibacka</t>
  </si>
  <si>
    <t>Dana Rogoz</t>
  </si>
  <si>
    <t>Ana Baniciu</t>
  </si>
  <si>
    <t>Radu Vâlcan</t>
  </si>
  <si>
    <t>Liviu Teodorescu</t>
  </si>
  <si>
    <t>Adda</t>
  </si>
  <si>
    <t>DJ Optick</t>
  </si>
  <si>
    <t>Mihai Mărgineanu</t>
  </si>
  <si>
    <t>Valentin Dinu</t>
  </si>
  <si>
    <t>Gipsy Casual</t>
  </si>
  <si>
    <t>Jo</t>
  </si>
  <si>
    <t>Hevito</t>
  </si>
  <si>
    <t>Anya</t>
  </si>
  <si>
    <t>Cosmin Tudoran</t>
  </si>
  <si>
    <t xml:space="preserve">Body &amp; Soul </t>
  </si>
  <si>
    <t>Adina Butar</t>
  </si>
  <si>
    <t>Uddi</t>
  </si>
  <si>
    <t>Mike Angello</t>
  </si>
  <si>
    <t>Mădălina Anea</t>
  </si>
  <si>
    <t>Lariss</t>
  </si>
  <si>
    <t>Mihai Gruia</t>
  </si>
  <si>
    <t>TWITTER</t>
  </si>
  <si>
    <t>INSTAGRAM</t>
  </si>
  <si>
    <t>Zmenta</t>
  </si>
  <si>
    <t>Bromania</t>
  </si>
  <si>
    <t>Paula Seling</t>
  </si>
  <si>
    <t>Vunk</t>
  </si>
  <si>
    <t>Delia Matache</t>
  </si>
  <si>
    <t>Mikey Hash</t>
  </si>
  <si>
    <t>Sore</t>
  </si>
  <si>
    <t>Tequila</t>
  </si>
  <si>
    <t>Lori</t>
  </si>
  <si>
    <t>Oana Cuzino</t>
  </si>
  <si>
    <t>Maximilian</t>
  </si>
  <si>
    <t>Carmen Brumă</t>
  </si>
  <si>
    <t>Skizzo Skillz</t>
  </si>
  <si>
    <t>YOUTUBE</t>
  </si>
  <si>
    <t>Shurubel</t>
  </si>
  <si>
    <t>BLOGS</t>
  </si>
  <si>
    <t>Laura Cosoi</t>
  </si>
  <si>
    <t>vice.com/ro</t>
  </si>
  <si>
    <t>fresh24.ro</t>
  </si>
  <si>
    <t>business24.ro</t>
  </si>
  <si>
    <t>catchy.ro</t>
  </si>
  <si>
    <t>revistatango.ro</t>
  </si>
  <si>
    <t xml:space="preserve">tourismguide.ro </t>
  </si>
  <si>
    <t>sector-7tv | Nimic Nou</t>
  </si>
  <si>
    <t>10 lucruri</t>
  </si>
  <si>
    <t>dcnews.ro/mobile</t>
  </si>
  <si>
    <t>m.cotidianul.ro</t>
  </si>
  <si>
    <t>m.oradestiri.ro</t>
  </si>
  <si>
    <t>m.bookblog.ro</t>
  </si>
  <si>
    <t>economica.net/mobile</t>
  </si>
  <si>
    <t>m.money.ro</t>
  </si>
  <si>
    <t>m.tpu.ro</t>
  </si>
  <si>
    <t>m.radiozu.ro</t>
  </si>
  <si>
    <t>m.shopmania.ro</t>
  </si>
  <si>
    <t>m.stiridesport.ro</t>
  </si>
  <si>
    <t>m.meteo.ro</t>
  </si>
  <si>
    <t>AGENCY:</t>
  </si>
  <si>
    <t>CLIENT:</t>
  </si>
  <si>
    <t>TOTAL RATECARD</t>
  </si>
  <si>
    <t>BRAND:</t>
  </si>
  <si>
    <t>DISCOUNT</t>
  </si>
  <si>
    <t>CAMPAIGN:</t>
  </si>
  <si>
    <t>TOTAL NET</t>
  </si>
  <si>
    <t>START DATE:</t>
  </si>
  <si>
    <t>VAT</t>
  </si>
  <si>
    <t>END DATE:</t>
  </si>
  <si>
    <t>FINAL COST</t>
  </si>
  <si>
    <t>DAYS:</t>
  </si>
  <si>
    <t xml:space="preserve">1 EUR =  </t>
  </si>
  <si>
    <t>TOTAL COSTS</t>
  </si>
  <si>
    <t>BOUGHT IMPRESSIONS/ CLICKS</t>
  </si>
  <si>
    <t>EXTRA CHARGE [%]</t>
  </si>
  <si>
    <t>RATECARD
[RON]</t>
  </si>
  <si>
    <t>DISCOUNT [%]</t>
  </si>
  <si>
    <t>NET COST
[RON]</t>
  </si>
  <si>
    <t>NET COST
[EUR]</t>
  </si>
  <si>
    <t>FACEBOOK</t>
  </si>
  <si>
    <t>CELEBRITY ENDORSEMENT</t>
  </si>
  <si>
    <t>AD TYPES</t>
  </si>
  <si>
    <t>SKYPE</t>
  </si>
  <si>
    <t>VIDEO</t>
  </si>
  <si>
    <t>standard</t>
  </si>
  <si>
    <t>rich media</t>
  </si>
  <si>
    <t>rising stars</t>
  </si>
  <si>
    <t>other</t>
  </si>
  <si>
    <t>linear</t>
  </si>
  <si>
    <t>non-linear</t>
  </si>
  <si>
    <t>Advertorial</t>
  </si>
  <si>
    <t>IT &amp; C</t>
  </si>
  <si>
    <t>zf.ro</t>
  </si>
  <si>
    <t>businessmagazin.ro</t>
  </si>
  <si>
    <t>autopro.ro</t>
  </si>
  <si>
    <t>promotor.ro</t>
  </si>
  <si>
    <t>gandul.info</t>
  </si>
  <si>
    <t>mediafax.ro</t>
  </si>
  <si>
    <t>prosport.ro</t>
  </si>
  <si>
    <t>descopera.ro</t>
  </si>
  <si>
    <t>csid.ro</t>
  </si>
  <si>
    <t>one.ro</t>
  </si>
  <si>
    <t>apropotv.ro</t>
  </si>
  <si>
    <t>tare.ro</t>
  </si>
  <si>
    <t>go4it.ro/go4games.ro</t>
  </si>
  <si>
    <t>conta.ro</t>
  </si>
  <si>
    <t xml:space="preserve">reteteculinare.ro </t>
  </si>
  <si>
    <t>fiscalitatea.ro</t>
  </si>
  <si>
    <t>portalinvatamant.ro</t>
  </si>
  <si>
    <t>finantare.ro</t>
  </si>
  <si>
    <t>n/a</t>
  </si>
  <si>
    <t>MIN IO</t>
  </si>
  <si>
    <t>romaniatv.net/mobi</t>
  </si>
  <si>
    <t>mobile-responsive site</t>
  </si>
  <si>
    <t>not mobile-responsive</t>
  </si>
  <si>
    <t>m.go4it.ro</t>
  </si>
  <si>
    <t>m.promotor.ro</t>
  </si>
  <si>
    <t>m.gandul.info</t>
  </si>
  <si>
    <t>m.mediafax.ro</t>
  </si>
  <si>
    <t>m.prosport.ro</t>
  </si>
  <si>
    <t>m.csid.ro</t>
  </si>
  <si>
    <t>m.one.ro</t>
  </si>
  <si>
    <t>m.tare.ro</t>
  </si>
  <si>
    <t>on reques</t>
  </si>
  <si>
    <t>Campaign type:</t>
  </si>
  <si>
    <t>facebook.com</t>
  </si>
  <si>
    <t>instagram.com</t>
  </si>
  <si>
    <t>linkedin.com</t>
  </si>
  <si>
    <t>ENDORSED AUDIENCES</t>
  </si>
  <si>
    <t>marketplace ads</t>
  </si>
  <si>
    <t>CHANNEL/NETWORK</t>
  </si>
  <si>
    <t>YOUTUBE CHANNELS</t>
  </si>
  <si>
    <t>VIDEO ENDORSEMENT</t>
  </si>
  <si>
    <t xml:space="preserve">dozadehas.com | Mikey H </t>
  </si>
  <si>
    <t>revistatango.ro | marea dragoste</t>
  </si>
  <si>
    <t>FANS / FOLLOWERS</t>
  </si>
  <si>
    <t>Cat Music</t>
  </si>
  <si>
    <t>Hi-Q</t>
  </si>
  <si>
    <t>https://www.facebook.com/Inna</t>
  </si>
  <si>
    <t>https://www.facebook.com/AkcentMusic</t>
  </si>
  <si>
    <t>http://facebook.com/smileyonline</t>
  </si>
  <si>
    <t>https://www.facebook.com/connectrofficial</t>
  </si>
  <si>
    <t>https://www.facebook.com/alexveleaonline</t>
  </si>
  <si>
    <t>https://www.facebook.com/AndreeaBanicaOfficial</t>
  </si>
  <si>
    <t>https://www.facebook.com/AndaAdamOfficial</t>
  </si>
  <si>
    <t>https://www.facebook.com/Ruby</t>
  </si>
  <si>
    <t>https://www.facebook.com/OFFICIALXONIA</t>
  </si>
  <si>
    <t>https://www.facebook.com/NicoleCherryOfficialPage</t>
  </si>
  <si>
    <t>https://www.facebook.com/annalesko</t>
  </si>
  <si>
    <t>https://www.facebook.com/ZMENTA.RO</t>
  </si>
  <si>
    <t>https://www.facebook.com/EllieWhiteMusic</t>
  </si>
  <si>
    <t>https://www.facebook.com/OfficialAlinaEremia</t>
  </si>
  <si>
    <t>https://www.facebook.com/CorinaOfficial</t>
  </si>
  <si>
    <t>https://www.facebook.com/AlessiaOfficial</t>
  </si>
  <si>
    <t>https://www.facebook.com/KameliaOfficial</t>
  </si>
  <si>
    <t>https://www.facebook.com/MatteoMusic</t>
  </si>
  <si>
    <t>https://www.facebook.com/Voltaj</t>
  </si>
  <si>
    <t>https://www.facebook.com/DpOficialDorianPopa</t>
  </si>
  <si>
    <t>https://www.facebook.com/GiuliaAnghelescu</t>
  </si>
  <si>
    <t>https://www.facebook.com/AdrianSinaOfficial</t>
  </si>
  <si>
    <t>https://www.facebook.com/FLYPROJECTOFFICIAL</t>
  </si>
  <si>
    <t>http://facebook.com/radiokilleron</t>
  </si>
  <si>
    <t>https://www.facebook.com/BRomaniaNOW</t>
  </si>
  <si>
    <t>https://www.facebook.com/albnegruoficial</t>
  </si>
  <si>
    <t>https://www.facebook.com/SonnyFlame</t>
  </si>
  <si>
    <t>https://www.facebook.com/paulaseling</t>
  </si>
  <si>
    <t>https://www.facebook.com/DeepcentralOfficial</t>
  </si>
  <si>
    <t>https://www.facebook.com/narcoticsoundofficial</t>
  </si>
  <si>
    <t>https://www.facebook.com/VunkOfficial</t>
  </si>
  <si>
    <t>https://www.facebook.com/CatMusicRomania</t>
  </si>
  <si>
    <t>https://www.facebook.com/crushplusalexandraungureanu</t>
  </si>
  <si>
    <t>https://www.facebook.com/MissMaryOfficial</t>
  </si>
  <si>
    <t>https://www.facebook.com/DjSava.ro</t>
  </si>
  <si>
    <t>https://www.facebook.com/Randimusic</t>
  </si>
  <si>
    <t>https://www.facebook.com/MorandiOfficialPage</t>
  </si>
  <si>
    <t>https://www.facebook.com/hiqromania</t>
  </si>
  <si>
    <t>http://facebook.com/cabrononline</t>
  </si>
  <si>
    <t>https://www.facebook.com/AMIofficial</t>
  </si>
  <si>
    <t>https://www.facebook.com/AnaBaniciu</t>
  </si>
  <si>
    <t>https://www.facebook.com/GeorgeHoraOfficial</t>
  </si>
  <si>
    <t>https://www.facebook.com/MorrisOfficial</t>
  </si>
  <si>
    <t>https://www.facebook.com/liviuteodorescuofficial</t>
  </si>
  <si>
    <t>https://www.facebook.com/JerryCoMusic</t>
  </si>
  <si>
    <t>https://www.facebook.com/ValiDinu</t>
  </si>
  <si>
    <t>https://www.facebook.com/GipsyCasual</t>
  </si>
  <si>
    <t>https://www.facebook.com/ZhaoRomania</t>
  </si>
  <si>
    <t>https://www.facebook.com/JoOficial</t>
  </si>
  <si>
    <t>https://www.facebook.com/AylinCadirOfficial</t>
  </si>
  <si>
    <t>https://www.facebook.com/SimonaNaeOfficial</t>
  </si>
  <si>
    <t>https://www.facebook.com/HevitoOfficial</t>
  </si>
  <si>
    <t>https://www.facebook.com/AnyaSinger</t>
  </si>
  <si>
    <t>https://www.facebook.com/trupadada</t>
  </si>
  <si>
    <t>https://www.facebook.com/FlorinGrozeaPage</t>
  </si>
  <si>
    <t>https://www.facebook.com/BiancaLinta</t>
  </si>
  <si>
    <t>https://www.facebook.com/esteronline</t>
  </si>
  <si>
    <t>https://www.facebook.com/datinaofficial</t>
  </si>
  <si>
    <t>https://www.facebook.com/BodyandSoul.ro</t>
  </si>
  <si>
    <t>https://www.facebook.com/Uddiofficial</t>
  </si>
  <si>
    <t>https://www.facebook.com/MikeAngelloMusic</t>
  </si>
  <si>
    <t>https://www.facebook.com/mihaigruiaofficialpage</t>
  </si>
  <si>
    <t>Vlad Munteanu</t>
  </si>
  <si>
    <t>https://twitter.com/inna_ro</t>
  </si>
  <si>
    <t>https://twitter.com/akcentofficial</t>
  </si>
  <si>
    <t>https://twitter.com/ByAlexandraStan</t>
  </si>
  <si>
    <t>https://twitter.com/smiley_omul</t>
  </si>
  <si>
    <t>https://twitter.com/AntoniaMusician</t>
  </si>
  <si>
    <t>https://twitter.com/AndraMusic</t>
  </si>
  <si>
    <t>https://twitter.com/andreeabalan</t>
  </si>
  <si>
    <t>https://twitter.com/EdwardMaya</t>
  </si>
  <si>
    <t>https://twitter.com/Elena_Gheorghe</t>
  </si>
  <si>
    <t>https://twitter.com/LoraMusic</t>
  </si>
  <si>
    <t>https://twitter.com/alexvelea</t>
  </si>
  <si>
    <t>https://twitter.com/andreeasinger</t>
  </si>
  <si>
    <t>https://twitter.com/Delia_Official</t>
  </si>
  <si>
    <t>http://www.twitter.com/andaadam</t>
  </si>
  <si>
    <t>https://twitter.com/bugmafia</t>
  </si>
  <si>
    <t>https://twitter.com/loredanagroza</t>
  </si>
  <si>
    <t>https://twitter.com/RUBYisHot</t>
  </si>
  <si>
    <t>https://twitter.com/xonia</t>
  </si>
  <si>
    <t>https://twitter.com/LeskoOfficial</t>
  </si>
  <si>
    <t>https://twitter.com/zmenta</t>
  </si>
  <si>
    <t>https://twitter.com/EllieWhiteMusic</t>
  </si>
  <si>
    <t>https://twitter.com/missalinaeremia</t>
  </si>
  <si>
    <t>https://twitter.com/CorinaBud</t>
  </si>
  <si>
    <t>https://twitter.com/alessiaofficial</t>
  </si>
  <si>
    <t>https://twitter.com/KameliaHora</t>
  </si>
  <si>
    <t>https://twitter.com/MatteoMusic</t>
  </si>
  <si>
    <t>https://twitter.com/voltajofficial</t>
  </si>
  <si>
    <t>https://twitter.com/mygiulia</t>
  </si>
  <si>
    <t>https://twitter.com/AdrianSina</t>
  </si>
  <si>
    <t>https://twitter.com/tudorionescu</t>
  </si>
  <si>
    <t>https://twitter.com/RadioKilleron</t>
  </si>
  <si>
    <t>https://twitter.com/kamaraalbnegru</t>
  </si>
  <si>
    <t>https://twitter.com/misssore</t>
  </si>
  <si>
    <t>https://twitter.com/deepcentrallive</t>
  </si>
  <si>
    <t>https://twitter.com/narcoticsound</t>
  </si>
  <si>
    <t>https://twitter.com/crushalexandra</t>
  </si>
  <si>
    <t>https://twitter.com/mymissmary</t>
  </si>
  <si>
    <t>https://twitter.com/tequilaoficial1</t>
  </si>
  <si>
    <t>https://twitter.com/munteanuvlad7</t>
  </si>
  <si>
    <t>https://twitter.com/randionline</t>
  </si>
  <si>
    <t>https://twitter.com/hiq</t>
  </si>
  <si>
    <t>https://twitter.com/CabronRomania</t>
  </si>
  <si>
    <t>https://twitter.com/SunriseIncMusic</t>
  </si>
  <si>
    <t>https://twitter.com/GeorgeHora</t>
  </si>
  <si>
    <t>https://twitter.com/liviuteodorescu</t>
  </si>
  <si>
    <t>https://twitter.com/larissofficial</t>
  </si>
  <si>
    <t>http://twitter.com/djoptick</t>
  </si>
  <si>
    <t>https://twitter.com/RalukaOfficial</t>
  </si>
  <si>
    <t>https://twitter.com/JerryCoMusic</t>
  </si>
  <si>
    <t>https://twitter.com/aylincadir</t>
  </si>
  <si>
    <t>https://twitter.com/floringrozea</t>
  </si>
  <si>
    <t>https://twitter.com/biancalinta</t>
  </si>
  <si>
    <t>https://twitter.com/cosmintudoran</t>
  </si>
  <si>
    <t>https://twitter.com/AdinaButar</t>
  </si>
  <si>
    <t>https://twitter.com/Angello_music</t>
  </si>
  <si>
    <t>https://twitter.com/OficialLori</t>
  </si>
  <si>
    <t>Max și Punct</t>
  </si>
  <si>
    <t>Andrei Șelaru (Selly)</t>
  </si>
  <si>
    <t>Gina Pistol</t>
  </si>
  <si>
    <t>https://instagram.com/innaofficial</t>
  </si>
  <si>
    <t>http://instagram.com/akcentofficial</t>
  </si>
  <si>
    <t>https://instagram.com/alexandrastantheartist/</t>
  </si>
  <si>
    <t>https://instagram.com/smiley_omul/</t>
  </si>
  <si>
    <t>https://instagram.com/antonialalalala</t>
  </si>
  <si>
    <t>https://instagram.com/andraofficial/</t>
  </si>
  <si>
    <t>http://instagram.com/connectr_official</t>
  </si>
  <si>
    <t>https://instagram.com/andreeabalanofficial/</t>
  </si>
  <si>
    <t>https://instagram.com/edwardmayaofficial</t>
  </si>
  <si>
    <t>http://instagram.com/elenagheorgheofficial</t>
  </si>
  <si>
    <t>http://instagram.com/loraofficial</t>
  </si>
  <si>
    <t>http://instagram.com/iamvelea</t>
  </si>
  <si>
    <t>http://instagram.com/iamandreeabanica</t>
  </si>
  <si>
    <t>https://instagram.com/instadelia/</t>
  </si>
  <si>
    <t>http://instagram.com/andaadam</t>
  </si>
  <si>
    <t>http://instagram.com/bugmafiaoficial</t>
  </si>
  <si>
    <t>https://instagram.com/loredanagroza/</t>
  </si>
  <si>
    <t>http://instagram.com/rubyishot</t>
  </si>
  <si>
    <t>https://instagram.com/xonia/</t>
  </si>
  <si>
    <t>https://instagram.com/nicolecherryofficial/</t>
  </si>
  <si>
    <t>http://instagram.com/anna_lesko</t>
  </si>
  <si>
    <t>http://instagram.com/pestrita_official</t>
  </si>
  <si>
    <t>https://instagram.com/zmentaro/</t>
  </si>
  <si>
    <t>https://instagram.com/oanacuzino/</t>
  </si>
  <si>
    <t>http://instagram.com/elliewhiteromania</t>
  </si>
  <si>
    <t>https://instagram.com/alinaeremiaoficial/</t>
  </si>
  <si>
    <t>http://instagram.com/corinabud</t>
  </si>
  <si>
    <t>http://instagram.com/alessiaofficial</t>
  </si>
  <si>
    <t>http://instagram.com/kameliahora</t>
  </si>
  <si>
    <t>http://instagram.com/yesiammatteo</t>
  </si>
  <si>
    <t>http://instagram.com/voltaj.ro</t>
  </si>
  <si>
    <t>https://instagram.com/eusuntdorian/</t>
  </si>
  <si>
    <t>http://instagram.com/mygiulia</t>
  </si>
  <si>
    <t>http://instagram.com/adriansina</t>
  </si>
  <si>
    <t>https://instagram.com/maximilianoficial/</t>
  </si>
  <si>
    <t>http://instagram.com/tudorionescu</t>
  </si>
  <si>
    <t>http://instagram.com/pdamixie</t>
  </si>
  <si>
    <t>https://instagram.com/brumitza/</t>
  </si>
  <si>
    <t>http://instagram.com/kamaraalbnegru</t>
  </si>
  <si>
    <t>https://instagram.com/sorestea/</t>
  </si>
  <si>
    <t>https://instagram.com/skizzoskillz/</t>
  </si>
  <si>
    <t>http://instagram.com/adela_popescu</t>
  </si>
  <si>
    <t>http://instagram.com/deepcentralmusic</t>
  </si>
  <si>
    <t>http://instagram.com/mariusmirica</t>
  </si>
  <si>
    <t>https://instagram.com/vescanofficial/</t>
  </si>
  <si>
    <t>http://instagram.com/crushlive</t>
  </si>
  <si>
    <t>http://instagram.com/marriaflorea</t>
  </si>
  <si>
    <t>https://instagram.com/bieadam/</t>
  </si>
  <si>
    <t>https://www.instagram.com/MaximilianIoan/</t>
  </si>
  <si>
    <t>https://www.instagram.com/vladmunteanu22/</t>
  </si>
  <si>
    <t>https://www.instagram.com/sellyoficial/</t>
  </si>
  <si>
    <t>http://instagram.com/djsava</t>
  </si>
  <si>
    <t>http://instagram.com/randi_tefas</t>
  </si>
  <si>
    <t>https://instagram.com/temishan/</t>
  </si>
  <si>
    <t>http://instagram.com/floringrozea</t>
  </si>
  <si>
    <t>http://instagram.com/rocabron</t>
  </si>
  <si>
    <t>https://instagram.com/ami_official_insta/</t>
  </si>
  <si>
    <t>http://instagram.com/danarogoz</t>
  </si>
  <si>
    <t>http://instagram.com/adisunriseinc</t>
  </si>
  <si>
    <t>http://instagram.com/georgehora/</t>
  </si>
  <si>
    <t>http://instagram.com/raduvalcan/</t>
  </si>
  <si>
    <t>http://instagram.com/liviuteodorescu</t>
  </si>
  <si>
    <t>http://instagram.com/addabalada</t>
  </si>
  <si>
    <t>https://instagram.com/larissofficial</t>
  </si>
  <si>
    <t>http://instagram.com/bogdanmoldovan</t>
  </si>
  <si>
    <t>http://instagram.com/ralukaofficial</t>
  </si>
  <si>
    <t>http://instagram.com/jerrycomusic</t>
  </si>
  <si>
    <t>http://instagram.com/joioanaa</t>
  </si>
  <si>
    <t>http://instagram.com/aylincadir</t>
  </si>
  <si>
    <t>http://instagram.com/biancalinta</t>
  </si>
  <si>
    <t>http://instagram.com/cosmintudoran</t>
  </si>
  <si>
    <t>http://instagram.com/adinabutar</t>
  </si>
  <si>
    <t>http://instagram.com/mikeangellomusic</t>
  </si>
  <si>
    <t>http://instagram.com/ginapistol/</t>
  </si>
  <si>
    <t>http://instagram.com/madalina_anea</t>
  </si>
  <si>
    <t>https://instagram.com/lori.ciobotaru/</t>
  </si>
  <si>
    <t>Unguru Bulan</t>
  </si>
  <si>
    <t>John Bodonea</t>
  </si>
  <si>
    <t>Noaptea Târziu</t>
  </si>
  <si>
    <t>Laura Giurcanu</t>
  </si>
  <si>
    <t>Laura Musuroae</t>
  </si>
  <si>
    <t>Coste Vlad</t>
  </si>
  <si>
    <t>Levi Elekes</t>
  </si>
  <si>
    <t>https://www.youtube.com/user/InnaRomania</t>
  </si>
  <si>
    <t>https://www.youtube.com/user/TvAkcent</t>
  </si>
  <si>
    <t>https://www.youtube.com/user/hahahaproductioncom</t>
  </si>
  <si>
    <t>https://www.youtube.com/user/andramusicro</t>
  </si>
  <si>
    <t>https://www.youtube.com/user/officialconnectr</t>
  </si>
  <si>
    <t>https://www.youtube.com/user/AndreeaBalanTV</t>
  </si>
  <si>
    <t>https://www.youtube.com/user/officialEdwardMaya</t>
  </si>
  <si>
    <t>https://www.youtube.com/channel/UCDt_qnt6v7vlzZxiXllnjjg</t>
  </si>
  <si>
    <t>https://www.youtube.com/user/DELIAOFFICIAL</t>
  </si>
  <si>
    <t>https://www.youtube.com/user/andaadamofficial</t>
  </si>
  <si>
    <t>https://www.youtube.com/user/bugmafia</t>
  </si>
  <si>
    <t>https://www.youtube.com/channel/UCqJsuLGVEO0RMOiXmk7t9ww</t>
  </si>
  <si>
    <t>http://www.youtube.com/zmentavideoblog</t>
  </si>
  <si>
    <t>https://www.youtube.com/user/EllieWhiteOfficial</t>
  </si>
  <si>
    <t>http://www.youtube.com/user/alessiaofficial</t>
  </si>
  <si>
    <t>https://www.youtube.com/user/KameliaTV</t>
  </si>
  <si>
    <t>https://www.youtube.com/user/DoZaDeHas</t>
  </si>
  <si>
    <t>https://www.youtube.com/user/pepemanagement</t>
  </si>
  <si>
    <t>https://www.youtube.com/user/VoltajTube</t>
  </si>
  <si>
    <t>https://www.youtube.com/user/adriansinaworld</t>
  </si>
  <si>
    <t>https://www.youtube.com/user/OkapiSoundOfficial</t>
  </si>
  <si>
    <t>https://www.youtube.com/user/FlyRecordsOfficial</t>
  </si>
  <si>
    <t>https://www.youtube.com/user/UnguruBulanOfficial</t>
  </si>
  <si>
    <t>https://www.youtube.com/user/BRomaniaNow</t>
  </si>
  <si>
    <t>https://www.youtube.com/user/albnegruofficial</t>
  </si>
  <si>
    <t>https://www.youtube.com/user/DeepcentralVEVO</t>
  </si>
  <si>
    <t>https://www.youtube.com/user/narcoticsounddotro/</t>
  </si>
  <si>
    <t>https://www.youtube.com/user/CRUSHandAlexandraU</t>
  </si>
  <si>
    <t>https://www.youtube.com/user/missmaryoficial</t>
  </si>
  <si>
    <t>https://www.youtube.com/user/tequila1428</t>
  </si>
  <si>
    <t>https://www.youtube.com/user/10lucruri</t>
  </si>
  <si>
    <t>https://www.youtube.com/user/NoapteaTarziuRo</t>
  </si>
  <si>
    <t>https://www.youtube.com/user/maxsipunct</t>
  </si>
  <si>
    <t>https://www.youtube.com/user/vladmunteanu2</t>
  </si>
  <si>
    <t>https://www.youtube.com/user/AndreiSelaru11</t>
  </si>
  <si>
    <t>https://www.youtube.com/channel/UCER96UmPFPlel4OsJz_ejSw</t>
  </si>
  <si>
    <t>https://www.youtube.com/user/realauran</t>
  </si>
  <si>
    <t>https://www.youtube.com/user/traiescsazambesc</t>
  </si>
  <si>
    <t>https://www.youtube.com/user/DjSavaOfficial</t>
  </si>
  <si>
    <t>http://www.youtube.com/user/famousproductioncom</t>
  </si>
  <si>
    <t>https://www.youtube.com/user/hiqtv</t>
  </si>
  <si>
    <t>https://www.youtube.com/user/SunriseIncOfficial</t>
  </si>
  <si>
    <t>https://www.youtube.com/user/Studio66</t>
  </si>
  <si>
    <t>https://www.youtube.com/user/StudioB2kBS</t>
  </si>
  <si>
    <t>https://www.youtube.com/user/JerryCoMusic</t>
  </si>
  <si>
    <t>https://www.youtube.com/user/ValentinDinuOfficial</t>
  </si>
  <si>
    <t>https://www.youtube.com/user/10Lucruri</t>
  </si>
  <si>
    <t>https://www.youtube.com/user/aylincadirofficial1</t>
  </si>
  <si>
    <t>https://www.youtube.com/user/floringrozea</t>
  </si>
  <si>
    <t>https://www.youtube.com/user/BiancaLinta</t>
  </si>
  <si>
    <t>Akcent / Adrian Sînă</t>
  </si>
  <si>
    <t>Doru Todoruț (Deepcentral)</t>
  </si>
  <si>
    <t>Christian D (Narcotic Sound)</t>
  </si>
  <si>
    <t>Cornel Ilie (Vunk)</t>
  </si>
  <si>
    <t>Bogdan Moldovan (DJ Optick)</t>
  </si>
  <si>
    <t>Jo (Ioana Anuța)</t>
  </si>
  <si>
    <t>http://www.adriansina.ro/</t>
  </si>
  <si>
    <t>http://www.andreeab.ro/blog.html</t>
  </si>
  <si>
    <t>http://bugmafiaoficial.ro/blog/</t>
  </si>
  <si>
    <t>http://www.loredana.ro/blog/</t>
  </si>
  <si>
    <t>http://andreeabanica.com/news-feed/</t>
  </si>
  <si>
    <t>http://www.deliaofficial.ro/noutati.html</t>
  </si>
  <si>
    <t>http://kameliahora.blogspot.ro/</t>
  </si>
  <si>
    <t xml:space="preserve">http://elliewhite.ro </t>
  </si>
  <si>
    <t>http://blog.adelinapestritu.ro/</t>
  </si>
  <si>
    <t>http://www.voltaj.ro/jurnal</t>
  </si>
  <si>
    <t>http://lauracosoi.ro/</t>
  </si>
  <si>
    <t>http://www.carmen-bruma.ro/</t>
  </si>
  <si>
    <t>http://albnegruoficial.ro/kamara</t>
  </si>
  <si>
    <t>http://blog.skizzoskillz.ro/</t>
  </si>
  <si>
    <t>http://deepcentral.ro/doru/</t>
  </si>
  <si>
    <t>http://narcoticcreation.ro/</t>
  </si>
  <si>
    <t>http://www.andreeapatrascu.ro</t>
  </si>
  <si>
    <t>http://cornelilie.ro/</t>
  </si>
  <si>
    <t>http://soreonline.com/</t>
  </si>
  <si>
    <t>http://www.adelapopescu.eu/</t>
  </si>
  <si>
    <t>http://www.cabral.ro</t>
  </si>
  <si>
    <t>http://randi-music.com/</t>
  </si>
  <si>
    <t>http://georgehora.blogspot.ro/</t>
  </si>
  <si>
    <t>http://danarogoz.one.ro/</t>
  </si>
  <si>
    <t>http://www.raduvalcan.ro/</t>
  </si>
  <si>
    <t>http://bogdanmoldovan.tumblr.com/</t>
  </si>
  <si>
    <t>http://www.mihaimargineanu.ro/</t>
  </si>
  <si>
    <t>http://www.lumealuijo.ro</t>
  </si>
  <si>
    <t>http://www.floringrozea.com</t>
  </si>
  <si>
    <t>http://www.biancalinta.com/blog</t>
  </si>
  <si>
    <t>social endorsement</t>
  </si>
  <si>
    <t>media-plan</t>
  </si>
  <si>
    <t>sitelist</t>
  </si>
  <si>
    <t>notes</t>
  </si>
  <si>
    <t>VISITORS / MONTH</t>
  </si>
  <si>
    <t>DESKTOP</t>
  </si>
  <si>
    <r>
      <t xml:space="preserve">RATECARD </t>
    </r>
    <r>
      <rPr>
        <sz val="12"/>
        <color indexed="9"/>
        <rFont val="Calibri"/>
        <family val="2"/>
      </rPr>
      <t>[RON]</t>
    </r>
  </si>
  <si>
    <t>INTERNATIONAL NETWORK</t>
  </si>
  <si>
    <t>Entertainment / Lifestyle</t>
  </si>
  <si>
    <t>Science</t>
  </si>
  <si>
    <t>ad-network</t>
  </si>
  <si>
    <t>bd-ro@thinkdigital.net  to JOIN OUR AD-NETWORK</t>
  </si>
  <si>
    <t>accounting-ro@thinkdigital.net for FINANCIAL ENQUIRIES</t>
  </si>
  <si>
    <t>entertainment</t>
  </si>
  <si>
    <t>homepage</t>
  </si>
  <si>
    <t>640x100</t>
  </si>
  <si>
    <t>connection hub</t>
  </si>
  <si>
    <t>320x50</t>
  </si>
  <si>
    <t>conversation window</t>
  </si>
  <si>
    <t>communication services</t>
  </si>
  <si>
    <t>PRODUCT/CHANNEL</t>
  </si>
  <si>
    <t>Country</t>
  </si>
  <si>
    <t>TARGETING</t>
  </si>
  <si>
    <t>City</t>
  </si>
  <si>
    <t>Homepage only</t>
  </si>
  <si>
    <t>AD TYPE</t>
  </si>
  <si>
    <r>
      <t>RATECARD</t>
    </r>
    <r>
      <rPr>
        <b/>
        <sz val="12"/>
        <color indexed="9"/>
        <rFont val="Calibri"/>
        <family val="2"/>
      </rPr>
      <t xml:space="preserve"> </t>
    </r>
    <r>
      <rPr>
        <sz val="12"/>
        <color indexed="9"/>
        <rFont val="Calibri"/>
        <family val="2"/>
      </rPr>
      <t>[RON]</t>
    </r>
  </si>
  <si>
    <t>LOCAL NETWORK</t>
  </si>
  <si>
    <t>AD-NETWORK ENDORSEMENT</t>
  </si>
  <si>
    <t>CHANNEL</t>
  </si>
  <si>
    <t>ungroup to check the network</t>
  </si>
  <si>
    <t>VIEWS / MONTH</t>
  </si>
  <si>
    <t xml:space="preserve">VIEWS </t>
  </si>
  <si>
    <t>VISITORS / SUBSCRIBERS</t>
  </si>
  <si>
    <t>Instagram</t>
  </si>
  <si>
    <t>Youtube channels</t>
  </si>
  <si>
    <t>ENDORSEMENTE CHANNELS</t>
  </si>
  <si>
    <t>AD-NETWORK communities</t>
  </si>
  <si>
    <t>Celebrity endorsement channels</t>
  </si>
  <si>
    <r>
      <t>RATECARD</t>
    </r>
    <r>
      <rPr>
        <sz val="9"/>
        <color indexed="9"/>
        <rFont val="Calibri"/>
        <family val="2"/>
      </rPr>
      <t>[RON]</t>
    </r>
  </si>
  <si>
    <t>UNIT PRICE</t>
  </si>
  <si>
    <t>m.businessmagazin.ro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</si>
</sst>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\ &quot;lei&quot;"/>
    <numFmt numFmtId="166" formatCode="&quot;+ &quot;0%"/>
    <numFmt numFmtId="167" formatCode="#,##0.0"/>
    <numFmt numFmtId="168" formatCode="_([$€-2]\ * #,##0.00_);_([$€-2]\ * \(#,##0.00\);_([$€-2]\ * &quot;-&quot;??_);_(@_)"/>
    <numFmt numFmtId="169" formatCode="[$RON]\ #,##0"/>
    <numFmt numFmtId="170" formatCode="[$RON]\ #,##0.000"/>
    <numFmt numFmtId="171" formatCode="_-* #,##0.00\ _€_-;\-* #,##0.00\ _€_-;_-* &quot;-&quot;??\ _€_-;_-@_-"/>
    <numFmt numFmtId="172" formatCode="[$RON]\ #,##0.00"/>
    <numFmt numFmtId="173" formatCode="0.0%"/>
    <numFmt numFmtId="174" formatCode="[$-409]d\-mmm\-yyyy;@"/>
    <numFmt numFmtId="175" formatCode="[$-409]mmmm\ d\,\ yyyy;@"/>
    <numFmt numFmtId="176" formatCode="_([$€-2]\ * #,##0_);_([$€-2]\ * \(#,##0\);_([$€-2]\ * &quot;-&quot;??_);_(@_)"/>
    <numFmt numFmtId="177" formatCode="_(* #,##0_);_(* \(#,##0\);_(* &quot;-&quot;??_);_(@_)"/>
    <numFmt numFmtId="178" formatCode="#,##0%"/>
    <numFmt numFmtId="179" formatCode="_(* #,##0.0_);_(* \(#,##0.0\);_(* &quot;-&quot;_);_(@_)"/>
    <numFmt numFmtId="180" formatCode="#,##0.00\ [$€-408]"/>
    <numFmt numFmtId="181" formatCode="_(* #,##0.0_);_(* \(#,##0.0\);_(* &quot;-&quot;??_);_(@_)"/>
    <numFmt numFmtId="182" formatCode="_(* #,##0.0_);_(* \(#,##0.0\);_(* &quot;-&quot;?_);_(@_)"/>
    <numFmt numFmtId="183" formatCode="#,##0&quot;    &quot;;\-#,##0"/>
    <numFmt numFmtId="184" formatCode="_(* #,##0.000_);_(* \(#,##0.000\);_(* &quot;-&quot;???_);_(@_)"/>
    <numFmt numFmtId="185" formatCode="#,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\ _€_-;\-* #,##0\ _€_-;_-* &quot;-&quot;??\ _€_-;_-@_-"/>
    <numFmt numFmtId="191" formatCode="[$€-2]\ #,##0.00"/>
    <numFmt numFmtId="192" formatCode="#,##0\ &quot;lei&quot;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mmm/yy;@"/>
    <numFmt numFmtId="197" formatCode="_([$€-2]\ * #,##0.0_);_([$€-2]\ * \(#,##0.0\);_([$€-2]\ * &quot;-&quot;??_);_(@_)"/>
    <numFmt numFmtId="198" formatCode="[$RON]\ #,##0.0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icrosoft Sans Serif"/>
      <family val="2"/>
    </font>
    <font>
      <b/>
      <sz val="11"/>
      <name val="Calibri"/>
      <family val="2"/>
    </font>
    <font>
      <i/>
      <sz val="9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9"/>
      <color indexed="10"/>
      <name val="Calibri"/>
      <family val="2"/>
    </font>
    <font>
      <sz val="11"/>
      <color indexed="8"/>
      <name val="Helvetica Neue"/>
      <family val="0"/>
    </font>
    <font>
      <b/>
      <sz val="9"/>
      <color indexed="14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0.5"/>
      <color indexed="30"/>
      <name val="Calibri"/>
      <family val="2"/>
    </font>
    <font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0.5"/>
      <color indexed="36"/>
      <name val="Calibri"/>
      <family val="2"/>
    </font>
    <font>
      <b/>
      <sz val="10.5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9"/>
      <name val="Calibri"/>
      <family val="2"/>
    </font>
    <font>
      <b/>
      <sz val="9"/>
      <color indexed="8"/>
      <name val="Calibri"/>
      <family val="2"/>
    </font>
    <font>
      <b/>
      <sz val="9.5"/>
      <color indexed="8"/>
      <name val="Calibri"/>
      <family val="2"/>
    </font>
    <font>
      <b/>
      <sz val="9.5"/>
      <color indexed="9"/>
      <name val="Calibri"/>
      <family val="2"/>
    </font>
    <font>
      <sz val="9.5"/>
      <color indexed="23"/>
      <name val="Calibri"/>
      <family val="2"/>
    </font>
    <font>
      <sz val="9.5"/>
      <color indexed="9"/>
      <name val="Calibri"/>
      <family val="2"/>
    </font>
    <font>
      <b/>
      <i/>
      <sz val="9.5"/>
      <name val="Calibri"/>
      <family val="2"/>
    </font>
    <font>
      <sz val="12"/>
      <color indexed="8"/>
      <name val="Calibri"/>
      <family val="2"/>
    </font>
    <font>
      <b/>
      <sz val="9"/>
      <color indexed="9"/>
      <name val="Calibri"/>
      <family val="2"/>
    </font>
    <font>
      <b/>
      <sz val="10.5"/>
      <color indexed="10"/>
      <name val="Calibri"/>
      <family val="2"/>
    </font>
    <font>
      <b/>
      <sz val="10.5"/>
      <color indexed="40"/>
      <name val="Calibri"/>
      <family val="2"/>
    </font>
    <font>
      <strike/>
      <sz val="9"/>
      <color indexed="23"/>
      <name val="Calibri"/>
      <family val="2"/>
    </font>
    <font>
      <b/>
      <strike/>
      <sz val="10.5"/>
      <color indexed="23"/>
      <name val="Calibri"/>
      <family val="2"/>
    </font>
    <font>
      <b/>
      <sz val="10.5"/>
      <color indexed="57"/>
      <name val="Calibri"/>
      <family val="2"/>
    </font>
    <font>
      <b/>
      <sz val="10.5"/>
      <color indexed="53"/>
      <name val="Calibri"/>
      <family val="2"/>
    </font>
    <font>
      <b/>
      <strike/>
      <sz val="10.5"/>
      <color indexed="57"/>
      <name val="Calibri"/>
      <family val="2"/>
    </font>
    <font>
      <b/>
      <strike/>
      <sz val="9"/>
      <color indexed="23"/>
      <name val="Calibri"/>
      <family val="2"/>
    </font>
    <font>
      <b/>
      <sz val="9.5"/>
      <color indexed="23"/>
      <name val="Calibri"/>
      <family val="2"/>
    </font>
    <font>
      <b/>
      <sz val="9.5"/>
      <name val="Calibri"/>
      <family val="2"/>
    </font>
    <font>
      <sz val="9"/>
      <color indexed="23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ahoma"/>
      <family val="2"/>
    </font>
    <font>
      <b/>
      <sz val="10.5"/>
      <color rgb="FF0070C0"/>
      <name val="Calibri"/>
      <family val="2"/>
    </font>
    <font>
      <sz val="14"/>
      <color rgb="FF000000"/>
      <name val="Tahoma"/>
      <family val="2"/>
    </font>
    <font>
      <b/>
      <sz val="11"/>
      <color rgb="FF000000"/>
      <name val="Tahoma"/>
      <family val="2"/>
    </font>
    <font>
      <u val="single"/>
      <sz val="11"/>
      <color rgb="FF0000FF"/>
      <name val="Calibri"/>
      <family val="2"/>
    </font>
    <font>
      <b/>
      <sz val="10.5"/>
      <color rgb="FF7030A0"/>
      <name val="Calibri"/>
      <family val="2"/>
    </font>
    <font>
      <b/>
      <sz val="10.5"/>
      <color rgb="FF000000"/>
      <name val="Calibri"/>
      <family val="2"/>
    </font>
    <font>
      <sz val="9"/>
      <color rgb="FF000000"/>
      <name val="Calibri"/>
      <family val="2"/>
    </font>
    <font>
      <sz val="9.5"/>
      <color rgb="FF000000"/>
      <name val="Calibri"/>
      <family val="2"/>
    </font>
    <font>
      <sz val="10.5"/>
      <color rgb="FF000000"/>
      <name val="Calibri"/>
      <family val="2"/>
    </font>
    <font>
      <sz val="9.5"/>
      <color theme="1"/>
      <name val="Calibri"/>
      <family val="2"/>
    </font>
    <font>
      <b/>
      <sz val="10.5"/>
      <color rgb="FFFFFFFF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.5"/>
      <color rgb="FF000000"/>
      <name val="Calibri"/>
      <family val="2"/>
    </font>
    <font>
      <b/>
      <sz val="9.5"/>
      <color theme="0"/>
      <name val="Calibri"/>
      <family val="2"/>
    </font>
    <font>
      <b/>
      <sz val="9.5"/>
      <color theme="1"/>
      <name val="Calibri"/>
      <family val="2"/>
    </font>
    <font>
      <sz val="9.5"/>
      <color theme="0" tint="-0.4999699890613556"/>
      <name val="Calibri"/>
      <family val="2"/>
    </font>
    <font>
      <sz val="9.5"/>
      <color theme="0"/>
      <name val="Calibri"/>
      <family val="2"/>
    </font>
    <font>
      <b/>
      <sz val="9"/>
      <color rgb="FFFFFFFF"/>
      <name val="Calibri"/>
      <family val="2"/>
    </font>
    <font>
      <b/>
      <sz val="10.5"/>
      <color rgb="FFFF0000"/>
      <name val="Calibri"/>
      <family val="2"/>
    </font>
    <font>
      <b/>
      <sz val="10.5"/>
      <color rgb="FF00B0F0"/>
      <name val="Calibri"/>
      <family val="2"/>
    </font>
    <font>
      <strike/>
      <sz val="9"/>
      <color theme="1" tint="0.49998000264167786"/>
      <name val="Calibri"/>
      <family val="2"/>
    </font>
    <font>
      <b/>
      <strike/>
      <sz val="10.5"/>
      <color theme="1" tint="0.49998000264167786"/>
      <name val="Calibri"/>
      <family val="2"/>
    </font>
    <font>
      <b/>
      <sz val="10.5"/>
      <color theme="6" tint="-0.24997000396251678"/>
      <name val="Calibri"/>
      <family val="2"/>
    </font>
    <font>
      <b/>
      <sz val="10.5"/>
      <color theme="9" tint="-0.24997000396251678"/>
      <name val="Calibri"/>
      <family val="2"/>
    </font>
    <font>
      <b/>
      <strike/>
      <sz val="10.5"/>
      <color theme="6" tint="-0.24997000396251678"/>
      <name val="Calibri"/>
      <family val="2"/>
    </font>
    <font>
      <b/>
      <strike/>
      <sz val="9"/>
      <color theme="1" tint="0.49998000264167786"/>
      <name val="Calibri"/>
      <family val="2"/>
    </font>
    <font>
      <sz val="9"/>
      <color rgb="FFFFFFFF"/>
      <name val="Calibri"/>
      <family val="2"/>
    </font>
    <font>
      <b/>
      <sz val="9.5"/>
      <color theme="0" tint="-0.4999699890613556"/>
      <name val="Calibri"/>
      <family val="2"/>
    </font>
    <font>
      <b/>
      <sz val="10.5"/>
      <color theme="0"/>
      <name val="Calibri"/>
      <family val="2"/>
    </font>
    <font>
      <sz val="9"/>
      <color theme="1" tint="0.49998000264167786"/>
      <name val="Calibri"/>
      <family val="2"/>
    </font>
    <font>
      <b/>
      <sz val="11"/>
      <color rgb="FF0070C0"/>
      <name val="Calibri"/>
      <family val="2"/>
    </font>
    <font>
      <b/>
      <sz val="9.5"/>
      <color rgb="FFFFFFFF"/>
      <name val="Calibri"/>
      <family val="2"/>
    </font>
    <font>
      <sz val="9.5"/>
      <color rgb="FFFFFFFF"/>
      <name val="Calibri"/>
      <family val="2"/>
    </font>
    <font>
      <sz val="9.5"/>
      <color theme="1" tint="0.49998000264167786"/>
      <name val="Calibri"/>
      <family val="2"/>
    </font>
    <font>
      <sz val="9"/>
      <color theme="0"/>
      <name val="Calibri"/>
      <family val="2"/>
    </font>
    <font>
      <b/>
      <sz val="12"/>
      <color rgb="FFFFFFFF"/>
      <name val="Calibri"/>
      <family val="2"/>
    </font>
    <font>
      <b/>
      <sz val="9"/>
      <color theme="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66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rgb="FFBFBFBF"/>
      </top>
      <bottom style="hair">
        <color rgb="FFBFBFBF"/>
      </bottom>
    </border>
    <border>
      <left/>
      <right/>
      <top style="medium">
        <color rgb="FFBFBFBF"/>
      </top>
      <bottom style="medium">
        <color rgb="FFBFBFBF"/>
      </bottom>
    </border>
    <border>
      <left/>
      <right/>
      <top style="medium">
        <color rgb="FFBFBFBF"/>
      </top>
      <bottom/>
    </border>
    <border>
      <left/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/>
      <right/>
      <top style="medium">
        <color theme="0" tint="-0.24993999302387238"/>
      </top>
      <bottom/>
    </border>
    <border>
      <left/>
      <right/>
      <top/>
      <bottom style="hair">
        <color theme="0" tint="-0.24993999302387238"/>
      </bottom>
    </border>
    <border>
      <left/>
      <right/>
      <top/>
      <bottom style="medium">
        <color rgb="FFBFBFBF"/>
      </bottom>
    </border>
    <border>
      <left style="thin">
        <color rgb="FFBFBFBF"/>
      </left>
      <right style="medium">
        <color rgb="FFBFBFBF"/>
      </right>
      <top style="medium">
        <color rgb="FFBFBFBF"/>
      </top>
      <bottom style="hair">
        <color rgb="FFBFBFBF"/>
      </bottom>
    </border>
    <border>
      <left style="thin">
        <color rgb="FFBFBFBF"/>
      </left>
      <right style="medium">
        <color rgb="FFBFBFBF"/>
      </right>
      <top/>
      <bottom style="hair">
        <color rgb="FFBFBFBF"/>
      </bottom>
    </border>
    <border>
      <left style="thin">
        <color rgb="FFBFBFBF"/>
      </left>
      <right style="medium">
        <color rgb="FFBFBFBF"/>
      </right>
      <top style="hair">
        <color rgb="FFBFBFBF"/>
      </top>
      <bottom style="hair">
        <color rgb="FFBFBFBF"/>
      </bottom>
    </border>
    <border>
      <left style="thin">
        <color rgb="FFBFBFBF"/>
      </left>
      <right style="medium">
        <color rgb="FFBFBFBF"/>
      </right>
      <top style="hair">
        <color rgb="FFBFBFBF"/>
      </top>
      <bottom style="medium">
        <color rgb="FFBFBFBF"/>
      </bottom>
    </border>
    <border>
      <left style="thin">
        <color rgb="FFBFBFBF"/>
      </left>
      <right style="medium">
        <color rgb="FFBFBFBF"/>
      </right>
      <top style="hair">
        <color rgb="FFBFBFBF"/>
      </top>
      <bottom style="thin">
        <color rgb="FFBFBFBF"/>
      </bottom>
    </border>
    <border>
      <left style="thin">
        <color rgb="FFBFBFBF"/>
      </left>
      <right style="medium">
        <color rgb="FFBFBFBF"/>
      </right>
      <top style="thin">
        <color rgb="FFBFBFBF"/>
      </top>
      <bottom style="hair">
        <color rgb="FFBFBFBF"/>
      </bottom>
    </border>
    <border>
      <left style="thin">
        <color rgb="FFBFBFBF"/>
      </left>
      <right style="medium">
        <color rgb="FFBFBFBF"/>
      </right>
      <top style="hair">
        <color rgb="FFBFBFBF"/>
      </top>
      <bottom/>
    </border>
    <border>
      <left style="thin">
        <color rgb="FFBFBFBF"/>
      </left>
      <right style="medium">
        <color rgb="FFBFBFBF"/>
      </right>
      <top/>
      <bottom style="thin">
        <color rgb="FFBFBFBF"/>
      </bottom>
    </border>
    <border>
      <left style="medium">
        <color rgb="FFBFBFBF"/>
      </left>
      <right style="thin">
        <color rgb="FFBFBFBF"/>
      </right>
      <top style="medium">
        <color rgb="FFBFBFBF"/>
      </top>
      <bottom/>
    </border>
    <border>
      <left style="medium">
        <color rgb="FFBFBFBF"/>
      </left>
      <right style="thin">
        <color rgb="FFBFBFBF"/>
      </right>
      <top/>
      <bottom/>
    </border>
    <border>
      <left style="medium">
        <color rgb="FFBFBFBF"/>
      </left>
      <right style="thin">
        <color rgb="FFBFBFBF"/>
      </right>
      <top/>
      <bottom style="thin">
        <color rgb="FFBFBFBF"/>
      </bottom>
    </border>
    <border>
      <left style="medium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medium">
        <color rgb="FFBFBFBF"/>
      </right>
      <top>
        <color indexed="63"/>
      </top>
      <bottom>
        <color indexed="63"/>
      </bottom>
    </border>
    <border>
      <left style="thin">
        <color rgb="FFBFBFBF"/>
      </left>
      <right style="medium">
        <color rgb="FFBFBFBF"/>
      </right>
      <top style="thin">
        <color rgb="FFBFBFBF"/>
      </top>
      <bottom>
        <color indexed="63"/>
      </bottom>
    </border>
    <border>
      <left style="medium">
        <color rgb="FFBFBFBF"/>
      </left>
      <right style="thin">
        <color rgb="FFBFBFBF"/>
      </right>
      <top/>
      <bottom style="medium">
        <color rgb="FFBFBFBF"/>
      </bottom>
    </border>
    <border>
      <left style="medium">
        <color theme="0" tint="-0.24993999302387238"/>
      </left>
      <right style="hair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3499799966812134"/>
      </left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medium">
        <color theme="0" tint="-0.24993999302387238"/>
      </right>
      <top style="hair">
        <color theme="0" tint="-0.24993999302387238"/>
      </top>
      <bottom/>
    </border>
    <border>
      <left style="medium">
        <color theme="0" tint="-0.24993999302387238"/>
      </left>
      <right style="hair">
        <color theme="0" tint="-0.24993999302387238"/>
      </right>
      <top style="thin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hair">
        <color theme="0" tint="-0.24993999302387238"/>
      </top>
      <bottom style="thin">
        <color theme="0" tint="-0.24993999302387238"/>
      </bottom>
    </border>
    <border>
      <left style="medium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 style="thin">
        <color rgb="FFBFBFBF"/>
      </left>
      <right/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/>
      <top/>
      <bottom style="thin">
        <color rgb="FFBFBFBF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  <border>
      <left style="thin">
        <color rgb="FFBFBFBF"/>
      </left>
      <right/>
      <top>
        <color indexed="63"/>
      </top>
      <bottom>
        <color indexed="63"/>
      </bottom>
    </border>
    <border>
      <left style="thin">
        <color rgb="FFBFBFBF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rgb="FFBFBFBF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/>
      <top style="medium">
        <color rgb="FFBFBFBF"/>
      </top>
      <bottom/>
    </border>
    <border>
      <left/>
      <right style="thin">
        <color rgb="FFBFBFBF"/>
      </right>
      <top>
        <color indexed="63"/>
      </top>
      <bottom>
        <color indexed="63"/>
      </bottom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/>
      <right style="thin">
        <color rgb="FFBFBFBF"/>
      </right>
      <top style="medium">
        <color rgb="FFBFBFBF"/>
      </top>
      <bottom style="medium">
        <color rgb="FFBFBFBF"/>
      </bottom>
    </border>
    <border>
      <left/>
      <right style="thin">
        <color rgb="FFBFBFBF"/>
      </right>
      <top style="medium">
        <color theme="0" tint="-0.24993999302387238"/>
      </top>
      <bottom style="medium">
        <color theme="0" tint="-0.24993999302387238"/>
      </bottom>
    </border>
    <border>
      <left/>
      <right style="thin">
        <color rgb="FFBFBFBF"/>
      </right>
      <top style="thin">
        <color theme="0" tint="-0.24993999302387238"/>
      </top>
      <bottom/>
    </border>
    <border>
      <left style="thin">
        <color rgb="FFBFBFBF"/>
      </left>
      <right/>
      <top style="thin">
        <color theme="0" tint="-0.24993999302387238"/>
      </top>
      <bottom/>
    </border>
    <border>
      <left style="thin">
        <color rgb="FFBFBFBF"/>
      </left>
      <right/>
      <top style="medium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/>
      <top/>
      <bottom style="medium">
        <color rgb="FFBFBFBF"/>
      </bottom>
    </border>
    <border>
      <left style="thin">
        <color rgb="FFBFBFBF"/>
      </left>
      <right style="hair">
        <color rgb="FFBFBFBF"/>
      </right>
      <top style="medium">
        <color rgb="FFBFBFBF"/>
      </top>
      <bottom style="medium">
        <color rgb="FFBFBFBF"/>
      </bottom>
    </border>
    <border>
      <left style="hair">
        <color rgb="FFBFBFBF"/>
      </left>
      <right style="hair">
        <color rgb="FFBFBFBF"/>
      </right>
      <top style="medium">
        <color rgb="FFBFBFBF"/>
      </top>
      <bottom style="medium">
        <color rgb="FFBFBFBF"/>
      </bottom>
    </border>
    <border>
      <left style="hair">
        <color rgb="FFBFBFBF"/>
      </left>
      <right style="thin">
        <color rgb="FFBFBFBF"/>
      </right>
      <top style="medium">
        <color rgb="FFBFBFBF"/>
      </top>
      <bottom style="medium">
        <color rgb="FFBFBFBF"/>
      </bottom>
    </border>
    <border>
      <left>
        <color indexed="63"/>
      </left>
      <right style="hair">
        <color rgb="FFBFBFBF"/>
      </right>
      <top style="medium">
        <color rgb="FFBFBFBF"/>
      </top>
      <bottom style="medium">
        <color rgb="FFBFBFBF"/>
      </bottom>
    </border>
    <border>
      <left style="hair">
        <color rgb="FFBFBFBF"/>
      </left>
      <right style="hair">
        <color rgb="FFBFBFBF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/>
      <top/>
      <bottom style="medium">
        <color theme="0" tint="-0.24993999302387238"/>
      </bottom>
    </border>
    <border>
      <left/>
      <right style="thin">
        <color rgb="FFBFBFBF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rgb="FFBFBFBF"/>
      </right>
      <top>
        <color indexed="63"/>
      </top>
      <bottom>
        <color indexed="63"/>
      </bottom>
    </border>
    <border>
      <left style="thin">
        <color rgb="FFBFBFBF"/>
      </left>
      <right/>
      <top style="medium">
        <color theme="0" tint="-0.24993999302387238"/>
      </top>
      <bottom/>
    </border>
    <border>
      <left style="thin">
        <color rgb="FFBFBFBF"/>
      </left>
      <right/>
      <top style="thin">
        <color theme="0" tint="-0.24993999302387238"/>
      </top>
      <bottom style="medium">
        <color theme="0" tint="-0.24993999302387238"/>
      </bottom>
    </border>
    <border>
      <left/>
      <right style="thin">
        <color rgb="FFBFBFBF"/>
      </right>
      <top style="thin">
        <color theme="0" tint="-0.24993999302387238"/>
      </top>
      <bottom style="medium">
        <color theme="0" tint="-0.24993999302387238"/>
      </bottom>
    </border>
    <border>
      <left/>
      <right/>
      <top style="thin">
        <color theme="0" tint="-0.24993999302387238"/>
      </top>
      <bottom style="medium">
        <color theme="0" tint="-0.24993999302387238"/>
      </bottom>
    </border>
    <border>
      <left>
        <color indexed="63"/>
      </left>
      <right style="hair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hair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/>
      <right style="thin">
        <color rgb="FFBFBFBF"/>
      </right>
      <top/>
      <bottom style="medium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>
        <color indexed="63"/>
      </top>
      <bottom>
        <color indexed="63"/>
      </bottom>
    </border>
    <border>
      <left/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/>
      <bottom style="medium">
        <color rgb="FFBFBFBF"/>
      </bottom>
    </border>
    <border>
      <left/>
      <right style="thin">
        <color theme="0" tint="-0.24993999302387238"/>
      </right>
      <top/>
      <bottom style="medium">
        <color rgb="FFBFBFBF"/>
      </bottom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/>
      <top style="medium">
        <color theme="0" tint="-0.24993999302387238"/>
      </top>
      <bottom/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rgb="FFBFBFBF"/>
      </right>
      <top style="medium">
        <color rgb="FFBFBFBF"/>
      </top>
      <bottom>
        <color indexed="63"/>
      </bottom>
    </border>
    <border>
      <left style="thin">
        <color rgb="FFBFBFBF"/>
      </left>
      <right/>
      <top style="medium">
        <color rgb="FFBFBFBF"/>
      </top>
      <bottom style="medium">
        <color theme="0" tint="-0.24993999302387238"/>
      </bottom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theme="0" tint="-0.24993999302387238"/>
      </bottom>
    </border>
    <border>
      <left style="thin">
        <color rgb="FFBFBFBF"/>
      </left>
      <right style="thin">
        <color rgb="FFBFBFBF"/>
      </right>
      <top>
        <color indexed="63"/>
      </top>
      <bottom>
        <color indexed="63"/>
      </bottom>
    </border>
    <border>
      <left style="thin">
        <color rgb="FFBFBFBF"/>
      </left>
      <right style="thin">
        <color rgb="FFBFBFBF"/>
      </right>
      <top style="thin">
        <color theme="0" tint="-0.24993999302387238"/>
      </top>
      <bottom/>
    </border>
    <border>
      <left style="thin">
        <color rgb="FFBFBFBF"/>
      </left>
      <right style="thin">
        <color rgb="FFBFBFBF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medium">
        <color rgb="FFBFBFBF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hair">
        <color rgb="FFBFBFBF"/>
      </right>
      <top style="medium">
        <color rgb="FFBFBFBF"/>
      </top>
      <bottom style="medium">
        <color theme="0" tint="-0.24993999302387238"/>
      </bottom>
    </border>
    <border>
      <left style="hair">
        <color rgb="FFBFBFBF"/>
      </left>
      <right style="thin">
        <color rgb="FFBFBFBF"/>
      </right>
      <top style="medium">
        <color rgb="FFBFBFBF"/>
      </top>
      <bottom style="medium">
        <color theme="0" tint="-0.24993999302387238"/>
      </bottom>
    </border>
    <border>
      <left>
        <color indexed="63"/>
      </left>
      <right style="thin">
        <color rgb="FFBFBFBF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rgb="FFBFBFBF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rgb="FFBFBFBF"/>
      </right>
      <top/>
      <bottom style="medium">
        <color theme="0" tint="-0.24993999302387238"/>
      </bottom>
    </border>
    <border>
      <left style="thin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/>
      <top style="medium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>
        <color indexed="63"/>
      </top>
      <bottom style="thin">
        <color theme="0" tint="-0.24993999302387238"/>
      </bottom>
    </border>
    <border>
      <left style="thin">
        <color rgb="FFBFBFBF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 style="thin">
        <color rgb="FFBFBFBF"/>
      </right>
      <top>
        <color indexed="63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>
        <color indexed="63"/>
      </left>
      <right style="hair">
        <color rgb="FFBFBFBF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 style="medium">
        <color rgb="FFBFBFBF"/>
      </right>
      <top/>
      <bottom style="medium">
        <color rgb="FFBFBFBF"/>
      </bottom>
    </border>
    <border>
      <left style="thin">
        <color rgb="FFBFBFBF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rgb="FFBFBFBF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rgb="FFBFBFBF"/>
      </left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hair">
        <color theme="0" tint="-0.3499799966812134"/>
      </left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hair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hair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 style="thin">
        <color rgb="FFBFBFBF"/>
      </left>
      <right style="thin">
        <color rgb="FFBFBFBF"/>
      </right>
      <top style="medium">
        <color theme="0" tint="-0.24993999302387238"/>
      </top>
      <bottom style="medium">
        <color rgb="FFBFBFBF"/>
      </bottom>
    </border>
    <border>
      <left style="thin">
        <color rgb="FFBFBFBF"/>
      </left>
      <right style="medium">
        <color theme="0" tint="-0.24993999302387238"/>
      </right>
      <top style="medium">
        <color theme="0" tint="-0.24993999302387238"/>
      </top>
      <bottom style="medium">
        <color rgb="FFBFBFBF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thin">
        <color rgb="FFBFBFBF"/>
      </left>
      <right style="hair">
        <color rgb="FFBFBFBF"/>
      </right>
      <top style="medium">
        <color rgb="FFBFBFBF"/>
      </top>
      <bottom>
        <color indexed="63"/>
      </bottom>
    </border>
    <border>
      <left style="thin">
        <color rgb="FFBFBFBF"/>
      </left>
      <right style="hair">
        <color rgb="FFBFBFBF"/>
      </right>
      <top>
        <color indexed="63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rgb="FFBFBFBF"/>
      </left>
      <right style="thin">
        <color rgb="FFBFBFBF"/>
      </right>
      <top/>
      <bottom style="hair">
        <color rgb="FFBFBFBF"/>
      </bottom>
    </border>
    <border>
      <left style="medium">
        <color rgb="FFBFBFBF"/>
      </left>
      <right style="thin">
        <color rgb="FFBFBFBF"/>
      </right>
      <top style="hair">
        <color rgb="FFBFBFBF"/>
      </top>
      <bottom style="hair">
        <color rgb="FFBFBFBF"/>
      </bottom>
    </border>
    <border>
      <left style="medium">
        <color rgb="FFBFBFBF"/>
      </left>
      <right style="thin">
        <color rgb="FFBFBFBF"/>
      </right>
      <top style="hair">
        <color rgb="FFBFBFBF"/>
      </top>
      <bottom/>
    </border>
    <border>
      <left style="medium">
        <color rgb="FFBFBFBF"/>
      </left>
      <right style="thin">
        <color rgb="FFBFBFBF"/>
      </right>
      <top style="medium">
        <color rgb="FFBFBFBF"/>
      </top>
      <bottom style="hair">
        <color rgb="FFBFBFBF"/>
      </bottom>
    </border>
    <border>
      <left style="medium">
        <color rgb="FFBFBFBF"/>
      </left>
      <right style="thin">
        <color rgb="FFBFBFBF"/>
      </right>
      <top style="hair">
        <color rgb="FFBFBFBF"/>
      </top>
      <bottom style="medium">
        <color rgb="FFBFBFBF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00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87" fillId="33" borderId="0" xfId="23" applyNumberFormat="1" applyFont="1" applyFill="1" applyBorder="1" applyAlignment="1" applyProtection="1">
      <alignment vertical="center"/>
      <protection locked="0"/>
    </xf>
    <xf numFmtId="0" fontId="88" fillId="33" borderId="0" xfId="0" applyFont="1" applyFill="1" applyBorder="1" applyAlignment="1">
      <alignment/>
    </xf>
    <xf numFmtId="49" fontId="89" fillId="33" borderId="0" xfId="0" applyNumberFormat="1" applyFont="1" applyFill="1" applyBorder="1" applyAlignment="1">
      <alignment/>
    </xf>
    <xf numFmtId="0" fontId="90" fillId="33" borderId="0" xfId="57" applyFont="1" applyFill="1" applyBorder="1" applyAlignment="1" applyProtection="1">
      <alignment/>
      <protection/>
    </xf>
    <xf numFmtId="49" fontId="8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91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vertical="center"/>
    </xf>
    <xf numFmtId="0" fontId="92" fillId="34" borderId="0" xfId="0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 applyProtection="1">
      <alignment horizontal="left" vertical="center"/>
      <protection locked="0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3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 applyProtection="1">
      <alignment vertical="center"/>
      <protection locked="0"/>
    </xf>
    <xf numFmtId="3" fontId="94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3" fillId="35" borderId="11" xfId="23" applyFont="1" applyFill="1" applyBorder="1" applyAlignment="1" applyProtection="1">
      <alignment horizontal="center" vertical="center"/>
      <protection locked="0"/>
    </xf>
    <xf numFmtId="3" fontId="94" fillId="35" borderId="11" xfId="23" applyNumberFormat="1" applyFont="1" applyFill="1" applyBorder="1" applyAlignment="1" applyProtection="1">
      <alignment horizontal="center" vertical="center"/>
      <protection locked="0"/>
    </xf>
    <xf numFmtId="3" fontId="9" fillId="33" borderId="0" xfId="23" applyNumberFormat="1" applyFont="1" applyFill="1" applyBorder="1" applyAlignment="1" applyProtection="1">
      <alignment horizontal="center" vertical="center"/>
      <protection locked="0"/>
    </xf>
    <xf numFmtId="3" fontId="93" fillId="36" borderId="11" xfId="23" applyNumberFormat="1" applyFont="1" applyFill="1" applyBorder="1" applyAlignment="1" applyProtection="1">
      <alignment horizontal="center" vertical="center"/>
      <protection locked="0"/>
    </xf>
    <xf numFmtId="0" fontId="93" fillId="36" borderId="11" xfId="23" applyFont="1" applyFill="1" applyBorder="1" applyAlignment="1" applyProtection="1">
      <alignment horizontal="center" vertical="center"/>
      <protection locked="0"/>
    </xf>
    <xf numFmtId="3" fontId="7" fillId="33" borderId="0" xfId="23" applyNumberFormat="1" applyFont="1" applyFill="1" applyBorder="1" applyAlignment="1" applyProtection="1">
      <alignment horizontal="left" vertical="center"/>
      <protection locked="0"/>
    </xf>
    <xf numFmtId="0" fontId="92" fillId="34" borderId="12" xfId="0" applyFont="1" applyFill="1" applyBorder="1" applyAlignment="1" applyProtection="1">
      <alignment vertical="center"/>
      <protection locked="0"/>
    </xf>
    <xf numFmtId="0" fontId="93" fillId="34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left" vertical="center" indent="5"/>
      <protection locked="0"/>
    </xf>
    <xf numFmtId="0" fontId="95" fillId="34" borderId="0" xfId="0" applyFont="1" applyFill="1" applyBorder="1" applyAlignment="1" applyProtection="1">
      <alignment horizontal="center" vertical="center"/>
      <protection locked="0"/>
    </xf>
    <xf numFmtId="3" fontId="9" fillId="33" borderId="0" xfId="23" applyNumberFormat="1" applyFont="1" applyFill="1" applyBorder="1" applyAlignment="1" applyProtection="1">
      <alignment vertical="center"/>
      <protection locked="0"/>
    </xf>
    <xf numFmtId="0" fontId="93" fillId="33" borderId="0" xfId="0" applyFont="1" applyFill="1" applyBorder="1" applyAlignment="1">
      <alignment vertical="center"/>
    </xf>
    <xf numFmtId="3" fontId="7" fillId="33" borderId="13" xfId="23" applyNumberFormat="1" applyFont="1" applyFill="1" applyBorder="1" applyAlignment="1" applyProtection="1">
      <alignment horizontal="center" vertical="center"/>
      <protection locked="0"/>
    </xf>
    <xf numFmtId="0" fontId="96" fillId="37" borderId="0" xfId="0" applyFont="1" applyFill="1" applyAlignment="1">
      <alignment vertical="center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3" fontId="7" fillId="33" borderId="14" xfId="23" applyNumberFormat="1" applyFont="1" applyFill="1" applyBorder="1" applyAlignment="1" applyProtection="1">
      <alignment horizontal="center" vertical="center"/>
      <protection locked="0"/>
    </xf>
    <xf numFmtId="3" fontId="9" fillId="33" borderId="14" xfId="23" applyNumberFormat="1" applyFont="1" applyFill="1" applyBorder="1" applyAlignment="1" applyProtection="1">
      <alignment horizontal="center" vertical="center"/>
      <protection locked="0"/>
    </xf>
    <xf numFmtId="3" fontId="7" fillId="35" borderId="15" xfId="23" applyNumberFormat="1" applyFont="1" applyFill="1" applyBorder="1" applyAlignment="1" applyProtection="1">
      <alignment horizontal="center" vertical="center"/>
      <protection locked="0"/>
    </xf>
    <xf numFmtId="3" fontId="7" fillId="33" borderId="14" xfId="23" applyNumberFormat="1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Border="1" applyAlignment="1" applyProtection="1">
      <alignment vertical="center"/>
      <protection locked="0"/>
    </xf>
    <xf numFmtId="0" fontId="97" fillId="38" borderId="16" xfId="0" applyFont="1" applyFill="1" applyBorder="1" applyAlignment="1">
      <alignment horizontal="left" vertical="center"/>
    </xf>
    <xf numFmtId="3" fontId="7" fillId="37" borderId="0" xfId="23" applyNumberFormat="1" applyFont="1" applyFill="1" applyBorder="1" applyAlignment="1" applyProtection="1">
      <alignment horizontal="center" vertical="center"/>
      <protection locked="0"/>
    </xf>
    <xf numFmtId="3" fontId="92" fillId="34" borderId="0" xfId="0" applyNumberFormat="1" applyFont="1" applyFill="1" applyBorder="1" applyAlignment="1" applyProtection="1">
      <alignment horizontal="center" vertical="center"/>
      <protection locked="0"/>
    </xf>
    <xf numFmtId="3" fontId="94" fillId="34" borderId="12" xfId="0" applyNumberFormat="1" applyFont="1" applyFill="1" applyBorder="1" applyAlignment="1" applyProtection="1">
      <alignment horizontal="center" vertical="center"/>
      <protection locked="0"/>
    </xf>
    <xf numFmtId="3" fontId="7" fillId="34" borderId="0" xfId="0" applyNumberFormat="1" applyFont="1" applyFill="1" applyBorder="1" applyAlignment="1" applyProtection="1">
      <alignment horizontal="center" vertical="center"/>
      <protection locked="0"/>
    </xf>
    <xf numFmtId="3" fontId="95" fillId="34" borderId="0" xfId="0" applyNumberFormat="1" applyFont="1" applyFill="1" applyBorder="1" applyAlignment="1" applyProtection="1">
      <alignment horizontal="center" vertical="center"/>
      <protection locked="0"/>
    </xf>
    <xf numFmtId="3" fontId="7" fillId="33" borderId="0" xfId="23" applyNumberFormat="1" applyFont="1" applyFill="1" applyBorder="1" applyAlignment="1" applyProtection="1">
      <alignment horizontal="right" vertical="center"/>
      <protection locked="0"/>
    </xf>
    <xf numFmtId="3" fontId="13" fillId="34" borderId="0" xfId="0" applyNumberFormat="1" applyFont="1" applyFill="1" applyBorder="1" applyAlignment="1" applyProtection="1">
      <alignment horizontal="center" vertical="center"/>
      <protection locked="0"/>
    </xf>
    <xf numFmtId="3" fontId="92" fillId="34" borderId="0" xfId="0" applyNumberFormat="1" applyFont="1" applyFill="1" applyBorder="1" applyAlignment="1" applyProtection="1">
      <alignment horizontal="left" vertical="center"/>
      <protection locked="0"/>
    </xf>
    <xf numFmtId="0" fontId="93" fillId="34" borderId="0" xfId="0" applyFont="1" applyFill="1" applyBorder="1" applyAlignment="1" applyProtection="1">
      <alignment horizontal="left" vertical="center"/>
      <protection locked="0"/>
    </xf>
    <xf numFmtId="0" fontId="93" fillId="36" borderId="11" xfId="23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3" fontId="6" fillId="34" borderId="0" xfId="0" applyNumberFormat="1" applyFont="1" applyFill="1" applyBorder="1" applyAlignment="1" applyProtection="1">
      <alignment horizontal="left" vertical="center"/>
      <protection locked="0"/>
    </xf>
    <xf numFmtId="3" fontId="94" fillId="34" borderId="0" xfId="0" applyNumberFormat="1" applyFont="1" applyFill="1" applyBorder="1" applyAlignment="1" applyProtection="1">
      <alignment horizontal="left" vertical="center"/>
      <protection locked="0"/>
    </xf>
    <xf numFmtId="0" fontId="94" fillId="34" borderId="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94" fillId="34" borderId="12" xfId="0" applyFont="1" applyFill="1" applyBorder="1" applyAlignment="1" applyProtection="1">
      <alignment horizontal="left" vertical="center"/>
      <protection locked="0"/>
    </xf>
    <xf numFmtId="2" fontId="93" fillId="34" borderId="0" xfId="0" applyNumberFormat="1" applyFont="1" applyFill="1" applyBorder="1" applyAlignment="1" applyProtection="1">
      <alignment horizontal="center" vertical="center"/>
      <protection locked="0"/>
    </xf>
    <xf numFmtId="0" fontId="93" fillId="34" borderId="17" xfId="0" applyFont="1" applyFill="1" applyBorder="1" applyAlignment="1" applyProtection="1">
      <alignment horizontal="left" vertical="center"/>
      <protection locked="0"/>
    </xf>
    <xf numFmtId="0" fontId="92" fillId="37" borderId="0" xfId="0" applyFont="1" applyFill="1" applyBorder="1" applyAlignment="1" applyProtection="1">
      <alignment vertical="center"/>
      <protection locked="0"/>
    </xf>
    <xf numFmtId="0" fontId="96" fillId="3" borderId="18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right"/>
    </xf>
    <xf numFmtId="0" fontId="96" fillId="39" borderId="0" xfId="0" applyFont="1" applyFill="1" applyBorder="1" applyAlignment="1" applyProtection="1">
      <alignment horizontal="center" vertical="center"/>
      <protection/>
    </xf>
    <xf numFmtId="0" fontId="96" fillId="39" borderId="0" xfId="0" applyFont="1" applyFill="1" applyAlignment="1" applyProtection="1">
      <alignment horizontal="center" vertical="center" wrapText="1"/>
      <protection/>
    </xf>
    <xf numFmtId="0" fontId="96" fillId="39" borderId="0" xfId="0" applyFont="1" applyFill="1" applyAlignment="1" applyProtection="1">
      <alignment horizontal="center" vertical="center"/>
      <protection/>
    </xf>
    <xf numFmtId="3" fontId="7" fillId="33" borderId="13" xfId="23" applyNumberFormat="1" applyFont="1" applyFill="1" applyBorder="1" applyAlignment="1" applyProtection="1">
      <alignment horizontal="right" vertical="center"/>
      <protection locked="0"/>
    </xf>
    <xf numFmtId="9" fontId="92" fillId="34" borderId="0" xfId="0" applyNumberFormat="1" applyFont="1" applyFill="1" applyBorder="1" applyAlignment="1" applyProtection="1">
      <alignment horizontal="left" vertical="center"/>
      <protection locked="0"/>
    </xf>
    <xf numFmtId="9" fontId="94" fillId="34" borderId="0" xfId="73" applyFont="1" applyFill="1" applyBorder="1" applyAlignment="1" applyProtection="1">
      <alignment horizontal="left" vertical="center"/>
      <protection locked="0"/>
    </xf>
    <xf numFmtId="3" fontId="93" fillId="35" borderId="11" xfId="23" applyNumberFormat="1" applyFont="1" applyFill="1" applyBorder="1" applyAlignment="1" applyProtection="1">
      <alignment horizontal="right" vertical="center"/>
      <protection locked="0"/>
    </xf>
    <xf numFmtId="3" fontId="7" fillId="35" borderId="15" xfId="23" applyNumberFormat="1" applyFont="1" applyFill="1" applyBorder="1" applyAlignment="1" applyProtection="1">
      <alignment horizontal="right" vertical="center"/>
      <protection locked="0"/>
    </xf>
    <xf numFmtId="3" fontId="7" fillId="37" borderId="0" xfId="23" applyNumberFormat="1" applyFont="1" applyFill="1" applyBorder="1" applyAlignment="1" applyProtection="1">
      <alignment horizontal="right" vertical="center"/>
      <protection locked="0"/>
    </xf>
    <xf numFmtId="3" fontId="93" fillId="36" borderId="11" xfId="23" applyNumberFormat="1" applyFont="1" applyFill="1" applyBorder="1" applyAlignment="1" applyProtection="1">
      <alignment horizontal="right" vertical="center"/>
      <protection locked="0"/>
    </xf>
    <xf numFmtId="3" fontId="7" fillId="33" borderId="14" xfId="23" applyNumberFormat="1" applyFont="1" applyFill="1" applyBorder="1" applyAlignment="1" applyProtection="1">
      <alignment horizontal="right" vertical="center"/>
      <protection locked="0"/>
    </xf>
    <xf numFmtId="3" fontId="94" fillId="35" borderId="11" xfId="23" applyNumberFormat="1" applyFont="1" applyFill="1" applyBorder="1" applyAlignment="1" applyProtection="1">
      <alignment horizontal="right" vertical="center"/>
      <protection locked="0"/>
    </xf>
    <xf numFmtId="3" fontId="98" fillId="37" borderId="0" xfId="23" applyNumberFormat="1" applyFont="1" applyFill="1" applyBorder="1" applyAlignment="1" applyProtection="1">
      <alignment horizontal="center" vertical="center"/>
      <protection locked="0"/>
    </xf>
    <xf numFmtId="3" fontId="98" fillId="37" borderId="0" xfId="23" applyNumberFormat="1" applyFont="1" applyFill="1" applyBorder="1" applyAlignment="1" applyProtection="1">
      <alignment horizontal="right" vertical="center"/>
      <protection locked="0"/>
    </xf>
    <xf numFmtId="0" fontId="99" fillId="33" borderId="0" xfId="0" applyFont="1" applyFill="1" applyBorder="1" applyAlignment="1">
      <alignment vertical="center"/>
    </xf>
    <xf numFmtId="0" fontId="99" fillId="33" borderId="19" xfId="0" applyFont="1" applyFill="1" applyBorder="1" applyAlignment="1">
      <alignment vertical="center"/>
    </xf>
    <xf numFmtId="0" fontId="93" fillId="33" borderId="19" xfId="0" applyFont="1" applyFill="1" applyBorder="1" applyAlignment="1">
      <alignment horizontal="left" vertical="center"/>
    </xf>
    <xf numFmtId="0" fontId="93" fillId="33" borderId="20" xfId="0" applyFont="1" applyFill="1" applyBorder="1" applyAlignment="1">
      <alignment horizontal="left" vertical="center"/>
    </xf>
    <xf numFmtId="0" fontId="93" fillId="33" borderId="21" xfId="0" applyFont="1" applyFill="1" applyBorder="1" applyAlignment="1">
      <alignment horizontal="left" vertical="center"/>
    </xf>
    <xf numFmtId="0" fontId="93" fillId="33" borderId="22" xfId="0" applyFont="1" applyFill="1" applyBorder="1" applyAlignment="1">
      <alignment horizontal="left" vertical="center"/>
    </xf>
    <xf numFmtId="0" fontId="7" fillId="33" borderId="22" xfId="62" applyFont="1" applyFill="1" applyBorder="1" applyAlignment="1">
      <alignment horizontal="left" vertical="center"/>
      <protection/>
    </xf>
    <xf numFmtId="0" fontId="93" fillId="33" borderId="23" xfId="0" applyFont="1" applyFill="1" applyBorder="1" applyAlignment="1">
      <alignment horizontal="left" vertical="center"/>
    </xf>
    <xf numFmtId="0" fontId="93" fillId="33" borderId="24" xfId="0" applyFont="1" applyFill="1" applyBorder="1" applyAlignment="1">
      <alignment horizontal="left" vertical="center"/>
    </xf>
    <xf numFmtId="0" fontId="93" fillId="33" borderId="25" xfId="0" applyFont="1" applyFill="1" applyBorder="1" applyAlignment="1">
      <alignment horizontal="left" vertical="center"/>
    </xf>
    <xf numFmtId="0" fontId="93" fillId="33" borderId="26" xfId="0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3" fontId="7" fillId="40" borderId="0" xfId="23" applyNumberFormat="1" applyFont="1" applyFill="1" applyBorder="1" applyAlignment="1" applyProtection="1">
      <alignment horizontal="center" vertical="center"/>
      <protection locked="0"/>
    </xf>
    <xf numFmtId="3" fontId="7" fillId="40" borderId="0" xfId="23" applyNumberFormat="1" applyFont="1" applyFill="1" applyBorder="1" applyAlignment="1" applyProtection="1">
      <alignment horizontal="right" vertical="center"/>
      <protection locked="0"/>
    </xf>
    <xf numFmtId="0" fontId="93" fillId="33" borderId="27" xfId="0" applyFont="1" applyFill="1" applyBorder="1" applyAlignment="1">
      <alignment horizontal="left" vertical="center"/>
    </xf>
    <xf numFmtId="177" fontId="93" fillId="34" borderId="0" xfId="43" applyNumberFormat="1" applyFont="1" applyFill="1" applyBorder="1" applyAlignment="1" applyProtection="1">
      <alignment horizontal="center" vertical="center"/>
      <protection locked="0"/>
    </xf>
    <xf numFmtId="3" fontId="7" fillId="40" borderId="0" xfId="23" applyNumberFormat="1" applyFont="1" applyFill="1" applyBorder="1" applyAlignment="1" applyProtection="1">
      <alignment horizontal="left" vertical="center"/>
      <protection locked="0"/>
    </xf>
    <xf numFmtId="0" fontId="12" fillId="37" borderId="0" xfId="0" applyFont="1" applyFill="1" applyBorder="1" applyAlignment="1" applyProtection="1">
      <alignment vertical="center"/>
      <protection locked="0"/>
    </xf>
    <xf numFmtId="0" fontId="99" fillId="33" borderId="28" xfId="0" applyFont="1" applyFill="1" applyBorder="1" applyAlignment="1">
      <alignment vertical="center"/>
    </xf>
    <xf numFmtId="0" fontId="99" fillId="33" borderId="29" xfId="0" applyFont="1" applyFill="1" applyBorder="1" applyAlignment="1">
      <alignment vertical="center"/>
    </xf>
    <xf numFmtId="0" fontId="99" fillId="33" borderId="30" xfId="0" applyFont="1" applyFill="1" applyBorder="1" applyAlignment="1">
      <alignment vertical="center"/>
    </xf>
    <xf numFmtId="0" fontId="99" fillId="33" borderId="31" xfId="0" applyFont="1" applyFill="1" applyBorder="1" applyAlignment="1">
      <alignment vertical="center"/>
    </xf>
    <xf numFmtId="0" fontId="93" fillId="33" borderId="32" xfId="0" applyFont="1" applyFill="1" applyBorder="1" applyAlignment="1">
      <alignment horizontal="left" vertical="center"/>
    </xf>
    <xf numFmtId="0" fontId="93" fillId="33" borderId="33" xfId="0" applyFont="1" applyFill="1" applyBorder="1" applyAlignment="1">
      <alignment horizontal="left" vertical="center"/>
    </xf>
    <xf numFmtId="0" fontId="99" fillId="33" borderId="34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3" fontId="93" fillId="34" borderId="12" xfId="0" applyNumberFormat="1" applyFont="1" applyFill="1" applyBorder="1" applyAlignment="1" applyProtection="1">
      <alignment horizontal="center" vertical="center"/>
      <protection locked="0"/>
    </xf>
    <xf numFmtId="167" fontId="9" fillId="37" borderId="0" xfId="0" applyNumberFormat="1" applyFont="1" applyFill="1" applyAlignment="1">
      <alignment horizontal="left"/>
    </xf>
    <xf numFmtId="0" fontId="92" fillId="34" borderId="0" xfId="0" applyFont="1" applyFill="1" applyBorder="1" applyAlignment="1" applyProtection="1">
      <alignment vertical="center"/>
      <protection locked="0"/>
    </xf>
    <xf numFmtId="3" fontId="7" fillId="33" borderId="0" xfId="23" applyNumberFormat="1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vertical="center"/>
      <protection locked="0"/>
    </xf>
    <xf numFmtId="3" fontId="7" fillId="33" borderId="0" xfId="23" applyNumberFormat="1" applyFont="1" applyFill="1" applyBorder="1" applyAlignment="1" applyProtection="1">
      <alignment horizontal="right" vertical="center"/>
      <protection locked="0"/>
    </xf>
    <xf numFmtId="181" fontId="7" fillId="37" borderId="0" xfId="23" applyNumberFormat="1" applyFont="1" applyFill="1" applyBorder="1" applyAlignment="1" applyProtection="1">
      <alignment horizontal="right" vertical="center"/>
      <protection locked="0"/>
    </xf>
    <xf numFmtId="0" fontId="96" fillId="39" borderId="0" xfId="0" applyFont="1" applyFill="1" applyAlignment="1">
      <alignment vertical="center"/>
    </xf>
    <xf numFmtId="3" fontId="7" fillId="33" borderId="0" xfId="23" applyNumberFormat="1" applyFont="1" applyFill="1" applyBorder="1" applyAlignment="1" applyProtection="1">
      <alignment horizontal="left" vertical="center"/>
      <protection locked="0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0" fontId="93" fillId="34" borderId="0" xfId="0" applyFont="1" applyFill="1" applyBorder="1" applyAlignment="1" applyProtection="1">
      <alignment horizontal="left" vertical="center"/>
      <protection locked="0"/>
    </xf>
    <xf numFmtId="0" fontId="96" fillId="33" borderId="0" xfId="0" applyFont="1" applyFill="1" applyBorder="1" applyAlignment="1">
      <alignment vertical="center"/>
    </xf>
    <xf numFmtId="9" fontId="96" fillId="39" borderId="0" xfId="0" applyNumberFormat="1" applyFont="1" applyFill="1" applyAlignment="1" applyProtection="1">
      <alignment horizontal="center" vertical="center"/>
      <protection/>
    </xf>
    <xf numFmtId="0" fontId="100" fillId="33" borderId="0" xfId="0" applyFont="1" applyFill="1" applyBorder="1" applyAlignment="1">
      <alignment vertical="center"/>
    </xf>
    <xf numFmtId="0" fontId="6" fillId="39" borderId="35" xfId="0" applyFont="1" applyFill="1" applyBorder="1" applyAlignment="1" applyProtection="1">
      <alignment horizontal="left" vertical="center"/>
      <protection/>
    </xf>
    <xf numFmtId="0" fontId="96" fillId="39" borderId="36" xfId="0" applyFont="1" applyFill="1" applyBorder="1" applyAlignment="1" applyProtection="1">
      <alignment horizontal="center" vertical="center"/>
      <protection locked="0"/>
    </xf>
    <xf numFmtId="0" fontId="6" fillId="39" borderId="37" xfId="0" applyFont="1" applyFill="1" applyBorder="1" applyAlignment="1" applyProtection="1">
      <alignment horizontal="left" vertical="center"/>
      <protection/>
    </xf>
    <xf numFmtId="0" fontId="6" fillId="39" borderId="38" xfId="0" applyFont="1" applyFill="1" applyBorder="1" applyAlignment="1" applyProtection="1">
      <alignment horizontal="center" vertical="center"/>
      <protection locked="0"/>
    </xf>
    <xf numFmtId="9" fontId="6" fillId="39" borderId="39" xfId="0" applyNumberFormat="1" applyFont="1" applyFill="1" applyBorder="1" applyAlignment="1" applyProtection="1">
      <alignment horizontal="left" vertical="center"/>
      <protection/>
    </xf>
    <xf numFmtId="9" fontId="6" fillId="39" borderId="40" xfId="0" applyNumberFormat="1" applyFont="1" applyFill="1" applyBorder="1" applyAlignment="1" applyProtection="1">
      <alignment horizontal="left" vertical="center"/>
      <protection/>
    </xf>
    <xf numFmtId="0" fontId="6" fillId="39" borderId="41" xfId="0" applyFont="1" applyFill="1" applyBorder="1" applyAlignment="1" applyProtection="1">
      <alignment horizontal="left" vertical="center"/>
      <protection/>
    </xf>
    <xf numFmtId="2" fontId="6" fillId="39" borderId="42" xfId="0" applyNumberFormat="1" applyFont="1" applyFill="1" applyBorder="1" applyAlignment="1" applyProtection="1">
      <alignment horizontal="center" vertical="center"/>
      <protection locked="0"/>
    </xf>
    <xf numFmtId="0" fontId="6" fillId="39" borderId="43" xfId="0" applyFont="1" applyFill="1" applyBorder="1" applyAlignment="1" applyProtection="1">
      <alignment horizontal="left" vertical="center"/>
      <protection/>
    </xf>
    <xf numFmtId="174" fontId="6" fillId="39" borderId="44" xfId="0" applyNumberFormat="1" applyFont="1" applyFill="1" applyBorder="1" applyAlignment="1" applyProtection="1">
      <alignment horizontal="center" vertical="center"/>
      <protection locked="0"/>
    </xf>
    <xf numFmtId="0" fontId="6" fillId="39" borderId="45" xfId="0" applyFont="1" applyFill="1" applyBorder="1" applyAlignment="1" applyProtection="1">
      <alignment horizontal="left" vertical="center"/>
      <protection/>
    </xf>
    <xf numFmtId="174" fontId="6" fillId="39" borderId="46" xfId="0" applyNumberFormat="1" applyFont="1" applyFill="1" applyBorder="1" applyAlignment="1" applyProtection="1">
      <alignment horizontal="center" vertical="center"/>
      <protection locked="0"/>
    </xf>
    <xf numFmtId="9" fontId="101" fillId="41" borderId="47" xfId="0" applyNumberFormat="1" applyFont="1" applyFill="1" applyBorder="1" applyAlignment="1" applyProtection="1">
      <alignment horizontal="left" vertical="center"/>
      <protection/>
    </xf>
    <xf numFmtId="0" fontId="102" fillId="42" borderId="0" xfId="0" applyFont="1" applyFill="1" applyAlignment="1" applyProtection="1">
      <alignment horizontal="center" vertical="center" wrapText="1"/>
      <protection/>
    </xf>
    <xf numFmtId="0" fontId="6" fillId="39" borderId="0" xfId="0" applyFont="1" applyFill="1" applyBorder="1" applyAlignment="1" applyProtection="1">
      <alignment horizontal="center" vertical="center"/>
      <protection/>
    </xf>
    <xf numFmtId="3" fontId="6" fillId="39" borderId="0" xfId="0" applyNumberFormat="1" applyFont="1" applyFill="1" applyBorder="1" applyAlignment="1" applyProtection="1">
      <alignment horizontal="center" vertical="center"/>
      <protection/>
    </xf>
    <xf numFmtId="172" fontId="103" fillId="39" borderId="0" xfId="0" applyNumberFormat="1" applyFont="1" applyFill="1" applyAlignment="1" applyProtection="1">
      <alignment horizontal="right" vertical="center"/>
      <protection/>
    </xf>
    <xf numFmtId="168" fontId="103" fillId="39" borderId="0" xfId="0" applyNumberFormat="1" applyFont="1" applyFill="1" applyAlignment="1" applyProtection="1">
      <alignment horizontal="center" vertical="center"/>
      <protection locked="0"/>
    </xf>
    <xf numFmtId="0" fontId="104" fillId="41" borderId="48" xfId="0" applyFont="1" applyFill="1" applyBorder="1" applyAlignment="1" applyProtection="1">
      <alignment horizontal="left" vertical="center"/>
      <protection/>
    </xf>
    <xf numFmtId="0" fontId="104" fillId="41" borderId="49" xfId="0" applyFont="1" applyFill="1" applyBorder="1" applyAlignment="1" applyProtection="1">
      <alignment horizontal="center" vertical="center"/>
      <protection/>
    </xf>
    <xf numFmtId="0" fontId="52" fillId="39" borderId="0" xfId="0" applyFont="1" applyFill="1" applyBorder="1" applyAlignment="1" applyProtection="1">
      <alignment horizontal="center" vertical="center"/>
      <protection/>
    </xf>
    <xf numFmtId="0" fontId="102" fillId="37" borderId="0" xfId="0" applyFont="1" applyFill="1" applyAlignment="1" applyProtection="1">
      <alignment horizontal="center" vertical="center"/>
      <protection/>
    </xf>
    <xf numFmtId="175" fontId="102" fillId="39" borderId="0" xfId="0" applyNumberFormat="1" applyFont="1" applyFill="1" applyBorder="1" applyAlignment="1" applyProtection="1">
      <alignment horizontal="center" vertical="center"/>
      <protection/>
    </xf>
    <xf numFmtId="172" fontId="102" fillId="37" borderId="0" xfId="0" applyNumberFormat="1" applyFont="1" applyFill="1" applyAlignment="1" applyProtection="1">
      <alignment horizontal="center" vertical="center"/>
      <protection/>
    </xf>
    <xf numFmtId="41" fontId="7" fillId="33" borderId="13" xfId="23" applyNumberFormat="1" applyFont="1" applyFill="1" applyBorder="1" applyAlignment="1" applyProtection="1">
      <alignment horizontal="right" vertical="center"/>
      <protection locked="0"/>
    </xf>
    <xf numFmtId="41" fontId="7" fillId="33" borderId="0" xfId="23" applyNumberFormat="1" applyFont="1" applyFill="1" applyBorder="1" applyAlignment="1" applyProtection="1">
      <alignment horizontal="right" vertical="center"/>
      <protection locked="0"/>
    </xf>
    <xf numFmtId="3" fontId="7" fillId="33" borderId="50" xfId="23" applyNumberFormat="1" applyFont="1" applyFill="1" applyBorder="1" applyAlignment="1" applyProtection="1">
      <alignment horizontal="right" vertical="center"/>
      <protection locked="0"/>
    </xf>
    <xf numFmtId="3" fontId="7" fillId="33" borderId="50" xfId="23" applyNumberFormat="1" applyFont="1" applyFill="1" applyBorder="1" applyAlignment="1" applyProtection="1">
      <alignment horizontal="center" vertical="center"/>
      <protection locked="0"/>
    </xf>
    <xf numFmtId="0" fontId="93" fillId="35" borderId="15" xfId="23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105" fillId="43" borderId="51" xfId="0" applyFont="1" applyFill="1" applyBorder="1" applyAlignment="1" applyProtection="1">
      <alignment horizontal="center" vertical="center"/>
      <protection locked="0"/>
    </xf>
    <xf numFmtId="3" fontId="7" fillId="33" borderId="0" xfId="23" applyNumberFormat="1" applyFont="1" applyFill="1" applyBorder="1" applyAlignment="1" applyProtection="1">
      <alignment horizontal="left" vertical="center"/>
      <protection locked="0"/>
    </xf>
    <xf numFmtId="0" fontId="106" fillId="34" borderId="0" xfId="0" applyFont="1" applyFill="1" applyBorder="1" applyAlignment="1" applyProtection="1">
      <alignment vertical="center"/>
      <protection locked="0"/>
    </xf>
    <xf numFmtId="0" fontId="107" fillId="34" borderId="0" xfId="0" applyFont="1" applyFill="1" applyBorder="1" applyAlignment="1" applyProtection="1">
      <alignment vertical="center"/>
      <protection locked="0"/>
    </xf>
    <xf numFmtId="3" fontId="108" fillId="33" borderId="0" xfId="23" applyNumberFormat="1" applyFont="1" applyFill="1" applyBorder="1" applyAlignment="1" applyProtection="1">
      <alignment horizontal="right" vertical="center"/>
      <protection locked="0"/>
    </xf>
    <xf numFmtId="181" fontId="108" fillId="37" borderId="0" xfId="23" applyNumberFormat="1" applyFont="1" applyFill="1" applyBorder="1" applyAlignment="1" applyProtection="1">
      <alignment horizontal="right" vertical="center"/>
      <protection locked="0"/>
    </xf>
    <xf numFmtId="0" fontId="109" fillId="34" borderId="0" xfId="0" applyFont="1" applyFill="1" applyBorder="1" applyAlignment="1" applyProtection="1">
      <alignment vertical="center"/>
      <protection locked="0"/>
    </xf>
    <xf numFmtId="0" fontId="110" fillId="34" borderId="0" xfId="0" applyFont="1" applyFill="1" applyBorder="1" applyAlignment="1" applyProtection="1">
      <alignment vertical="center"/>
      <protection locked="0"/>
    </xf>
    <xf numFmtId="0" fontId="97" fillId="43" borderId="52" xfId="0" applyFont="1" applyFill="1" applyBorder="1" applyAlignment="1" applyProtection="1">
      <alignment horizontal="center" vertical="center" wrapText="1"/>
      <protection locked="0"/>
    </xf>
    <xf numFmtId="0" fontId="111" fillId="37" borderId="0" xfId="0" applyFont="1" applyFill="1" applyBorder="1" applyAlignment="1" applyProtection="1">
      <alignment vertical="center"/>
      <protection locked="0"/>
    </xf>
    <xf numFmtId="0" fontId="110" fillId="37" borderId="0" xfId="0" applyFont="1" applyFill="1" applyBorder="1" applyAlignment="1" applyProtection="1">
      <alignment vertical="center"/>
      <protection locked="0"/>
    </xf>
    <xf numFmtId="0" fontId="110" fillId="39" borderId="0" xfId="0" applyFont="1" applyFill="1" applyBorder="1" applyAlignment="1" applyProtection="1">
      <alignment vertical="center"/>
      <protection locked="0"/>
    </xf>
    <xf numFmtId="0" fontId="111" fillId="34" borderId="0" xfId="0" applyFont="1" applyFill="1" applyBorder="1" applyAlignment="1" applyProtection="1">
      <alignment vertical="center"/>
      <protection locked="0"/>
    </xf>
    <xf numFmtId="0" fontId="107" fillId="42" borderId="0" xfId="0" applyFont="1" applyFill="1" applyBorder="1" applyAlignment="1" applyProtection="1">
      <alignment vertical="center"/>
      <protection locked="0"/>
    </xf>
    <xf numFmtId="0" fontId="9" fillId="34" borderId="53" xfId="0" applyFont="1" applyFill="1" applyBorder="1" applyAlignment="1" applyProtection="1">
      <alignment vertical="center"/>
      <protection locked="0"/>
    </xf>
    <xf numFmtId="168" fontId="7" fillId="33" borderId="0" xfId="23" applyNumberFormat="1" applyFont="1" applyFill="1" applyBorder="1" applyAlignment="1" applyProtection="1">
      <alignment horizontal="center" vertical="center"/>
      <protection locked="0"/>
    </xf>
    <xf numFmtId="177" fontId="7" fillId="37" borderId="0" xfId="23" applyNumberFormat="1" applyFont="1" applyFill="1" applyBorder="1" applyAlignment="1" applyProtection="1">
      <alignment horizontal="right" vertical="center"/>
      <protection locked="0"/>
    </xf>
    <xf numFmtId="177" fontId="7" fillId="33" borderId="0" xfId="23" applyNumberFormat="1" applyFont="1" applyFill="1" applyBorder="1" applyAlignment="1" applyProtection="1">
      <alignment horizontal="right" vertical="center"/>
      <protection locked="0"/>
    </xf>
    <xf numFmtId="0" fontId="97" fillId="43" borderId="54" xfId="0" applyFont="1" applyFill="1" applyBorder="1" applyAlignment="1" applyProtection="1">
      <alignment horizontal="center" vertical="center" wrapText="1"/>
      <protection locked="0"/>
    </xf>
    <xf numFmtId="3" fontId="95" fillId="35" borderId="11" xfId="23" applyNumberFormat="1" applyFont="1" applyFill="1" applyBorder="1" applyAlignment="1" applyProtection="1">
      <alignment horizontal="right" vertical="center"/>
      <protection locked="0"/>
    </xf>
    <xf numFmtId="0" fontId="112" fillId="34" borderId="0" xfId="0" applyFont="1" applyFill="1" applyBorder="1" applyAlignment="1" applyProtection="1">
      <alignment vertical="center"/>
      <protection locked="0"/>
    </xf>
    <xf numFmtId="3" fontId="7" fillId="40" borderId="50" xfId="23" applyNumberFormat="1" applyFont="1" applyFill="1" applyBorder="1" applyAlignment="1" applyProtection="1">
      <alignment horizontal="center" vertical="center"/>
      <protection locked="0"/>
    </xf>
    <xf numFmtId="3" fontId="93" fillId="34" borderId="12" xfId="0" applyNumberFormat="1" applyFont="1" applyFill="1" applyBorder="1" applyAlignment="1" applyProtection="1">
      <alignment horizontal="left" vertical="center"/>
      <protection locked="0"/>
    </xf>
    <xf numFmtId="0" fontId="9" fillId="42" borderId="0" xfId="0" applyFont="1" applyFill="1" applyBorder="1" applyAlignment="1" applyProtection="1">
      <alignment horizontal="left" vertical="center"/>
      <protection locked="0"/>
    </xf>
    <xf numFmtId="0" fontId="95" fillId="34" borderId="0" xfId="0" applyFont="1" applyFill="1" applyBorder="1" applyAlignment="1" applyProtection="1">
      <alignment horizontal="left" vertical="center"/>
      <protection locked="0"/>
    </xf>
    <xf numFmtId="0" fontId="99" fillId="37" borderId="55" xfId="23" applyFont="1" applyFill="1" applyBorder="1" applyAlignment="1" applyProtection="1">
      <alignment vertical="center"/>
      <protection locked="0"/>
    </xf>
    <xf numFmtId="3" fontId="7" fillId="33" borderId="56" xfId="23" applyNumberFormat="1" applyFont="1" applyFill="1" applyBorder="1" applyAlignment="1" applyProtection="1">
      <alignment horizontal="left" vertical="center"/>
      <protection locked="0"/>
    </xf>
    <xf numFmtId="3" fontId="7" fillId="33" borderId="57" xfId="23" applyNumberFormat="1" applyFont="1" applyFill="1" applyBorder="1" applyAlignment="1" applyProtection="1">
      <alignment horizontal="left" vertical="center"/>
      <protection locked="0"/>
    </xf>
    <xf numFmtId="3" fontId="7" fillId="33" borderId="58" xfId="23" applyNumberFormat="1" applyFont="1" applyFill="1" applyBorder="1" applyAlignment="1" applyProtection="1">
      <alignment horizontal="left" vertical="center"/>
      <protection locked="0"/>
    </xf>
    <xf numFmtId="167" fontId="7" fillId="33" borderId="59" xfId="23" applyNumberFormat="1" applyFont="1" applyFill="1" applyBorder="1" applyAlignment="1" applyProtection="1">
      <alignment horizontal="left" vertical="center"/>
      <protection locked="0"/>
    </xf>
    <xf numFmtId="167" fontId="7" fillId="33" borderId="57" xfId="23" applyNumberFormat="1" applyFont="1" applyFill="1" applyBorder="1" applyAlignment="1" applyProtection="1">
      <alignment horizontal="left" vertical="center"/>
      <protection locked="0"/>
    </xf>
    <xf numFmtId="0" fontId="93" fillId="37" borderId="55" xfId="23" applyFont="1" applyFill="1" applyBorder="1" applyAlignment="1" applyProtection="1">
      <alignment horizontal="left" vertical="center"/>
      <protection locked="0"/>
    </xf>
    <xf numFmtId="0" fontId="7" fillId="37" borderId="55" xfId="23" applyFont="1" applyFill="1" applyBorder="1" applyAlignment="1" applyProtection="1">
      <alignment horizontal="left" vertical="center"/>
      <protection locked="0"/>
    </xf>
    <xf numFmtId="0" fontId="105" fillId="43" borderId="60" xfId="70" applyFont="1" applyFill="1" applyBorder="1" applyAlignment="1" applyProtection="1">
      <alignment horizontal="left" vertical="center" wrapText="1"/>
      <protection locked="0"/>
    </xf>
    <xf numFmtId="3" fontId="93" fillId="35" borderId="61" xfId="23" applyNumberFormat="1" applyFont="1" applyFill="1" applyBorder="1" applyAlignment="1" applyProtection="1">
      <alignment horizontal="right" vertical="center"/>
      <protection locked="0"/>
    </xf>
    <xf numFmtId="3" fontId="7" fillId="35" borderId="62" xfId="23" applyNumberFormat="1" applyFont="1" applyFill="1" applyBorder="1" applyAlignment="1" applyProtection="1">
      <alignment horizontal="right" vertical="center"/>
      <protection locked="0"/>
    </xf>
    <xf numFmtId="3" fontId="7" fillId="33" borderId="59" xfId="23" applyNumberFormat="1" applyFont="1" applyFill="1" applyBorder="1" applyAlignment="1" applyProtection="1">
      <alignment horizontal="right" vertical="center"/>
      <protection locked="0"/>
    </xf>
    <xf numFmtId="3" fontId="93" fillId="36" borderId="61" xfId="23" applyNumberFormat="1" applyFont="1" applyFill="1" applyBorder="1" applyAlignment="1" applyProtection="1">
      <alignment horizontal="right" vertical="center"/>
      <protection locked="0"/>
    </xf>
    <xf numFmtId="3" fontId="7" fillId="33" borderId="57" xfId="23" applyNumberFormat="1" applyFont="1" applyFill="1" applyBorder="1" applyAlignment="1" applyProtection="1">
      <alignment horizontal="right" vertical="center"/>
      <protection locked="0"/>
    </xf>
    <xf numFmtId="3" fontId="7" fillId="33" borderId="63" xfId="23" applyNumberFormat="1" applyFont="1" applyFill="1" applyBorder="1" applyAlignment="1" applyProtection="1">
      <alignment horizontal="right" vertical="center"/>
      <protection locked="0"/>
    </xf>
    <xf numFmtId="3" fontId="7" fillId="40" borderId="59" xfId="23" applyNumberFormat="1" applyFont="1" applyFill="1" applyBorder="1" applyAlignment="1" applyProtection="1">
      <alignment horizontal="right" vertical="center"/>
      <protection locked="0"/>
    </xf>
    <xf numFmtId="3" fontId="108" fillId="33" borderId="59" xfId="23" applyNumberFormat="1" applyFont="1" applyFill="1" applyBorder="1" applyAlignment="1" applyProtection="1">
      <alignment horizontal="right" vertical="center"/>
      <protection locked="0"/>
    </xf>
    <xf numFmtId="3" fontId="7" fillId="37" borderId="59" xfId="23" applyNumberFormat="1" applyFont="1" applyFill="1" applyBorder="1" applyAlignment="1" applyProtection="1">
      <alignment horizontal="right" vertical="center"/>
      <protection locked="0"/>
    </xf>
    <xf numFmtId="3" fontId="93" fillId="35" borderId="51" xfId="23" applyNumberFormat="1" applyFont="1" applyFill="1" applyBorder="1" applyAlignment="1" applyProtection="1">
      <alignment horizontal="right" vertical="center"/>
      <protection locked="0"/>
    </xf>
    <xf numFmtId="3" fontId="7" fillId="33" borderId="64" xfId="23" applyNumberFormat="1" applyFont="1" applyFill="1" applyBorder="1" applyAlignment="1" applyProtection="1">
      <alignment horizontal="right" vertical="center"/>
      <protection locked="0"/>
    </xf>
    <xf numFmtId="3" fontId="7" fillId="33" borderId="63" xfId="23" applyNumberFormat="1" applyFont="1" applyFill="1" applyBorder="1" applyAlignment="1" applyProtection="1">
      <alignment horizontal="left" vertical="center"/>
      <protection locked="0"/>
    </xf>
    <xf numFmtId="3" fontId="7" fillId="35" borderId="65" xfId="23" applyNumberFormat="1" applyFont="1" applyFill="1" applyBorder="1" applyAlignment="1" applyProtection="1">
      <alignment horizontal="right" vertical="center"/>
      <protection locked="0"/>
    </xf>
    <xf numFmtId="3" fontId="7" fillId="35" borderId="62" xfId="23" applyNumberFormat="1" applyFont="1" applyFill="1" applyBorder="1" applyAlignment="1" applyProtection="1">
      <alignment horizontal="left" vertical="center"/>
      <protection locked="0"/>
    </xf>
    <xf numFmtId="3" fontId="7" fillId="33" borderId="55" xfId="23" applyNumberFormat="1" applyFont="1" applyFill="1" applyBorder="1" applyAlignment="1" applyProtection="1">
      <alignment horizontal="right" vertical="center"/>
      <protection locked="0"/>
    </xf>
    <xf numFmtId="3" fontId="7" fillId="33" borderId="59" xfId="23" applyNumberFormat="1" applyFont="1" applyFill="1" applyBorder="1" applyAlignment="1" applyProtection="1">
      <alignment horizontal="left" vertical="center"/>
      <protection locked="0"/>
    </xf>
    <xf numFmtId="0" fontId="93" fillId="36" borderId="51" xfId="23" applyFont="1" applyFill="1" applyBorder="1" applyAlignment="1" applyProtection="1">
      <alignment horizontal="center" vertical="center"/>
      <protection locked="0"/>
    </xf>
    <xf numFmtId="0" fontId="93" fillId="36" borderId="61" xfId="23" applyFont="1" applyFill="1" applyBorder="1" applyAlignment="1" applyProtection="1">
      <alignment horizontal="left" vertical="center"/>
      <protection locked="0"/>
    </xf>
    <xf numFmtId="3" fontId="7" fillId="33" borderId="56" xfId="23" applyNumberFormat="1" applyFont="1" applyFill="1" applyBorder="1" applyAlignment="1" applyProtection="1">
      <alignment horizontal="right" vertical="center"/>
      <protection locked="0"/>
    </xf>
    <xf numFmtId="3" fontId="7" fillId="33" borderId="66" xfId="23" applyNumberFormat="1" applyFont="1" applyFill="1" applyBorder="1" applyAlignment="1" applyProtection="1">
      <alignment horizontal="right" vertical="center"/>
      <protection locked="0"/>
    </xf>
    <xf numFmtId="3" fontId="93" fillId="36" borderId="51" xfId="23" applyNumberFormat="1" applyFont="1" applyFill="1" applyBorder="1" applyAlignment="1" applyProtection="1">
      <alignment horizontal="right" vertical="center"/>
      <protection locked="0"/>
    </xf>
    <xf numFmtId="3" fontId="7" fillId="40" borderId="55" xfId="23" applyNumberFormat="1" applyFont="1" applyFill="1" applyBorder="1" applyAlignment="1" applyProtection="1">
      <alignment horizontal="right" vertical="center"/>
      <protection locked="0"/>
    </xf>
    <xf numFmtId="3" fontId="7" fillId="40" borderId="59" xfId="23" applyNumberFormat="1" applyFont="1" applyFill="1" applyBorder="1" applyAlignment="1" applyProtection="1">
      <alignment horizontal="left" vertical="center"/>
      <protection locked="0"/>
    </xf>
    <xf numFmtId="3" fontId="7" fillId="37" borderId="55" xfId="23" applyNumberFormat="1" applyFont="1" applyFill="1" applyBorder="1" applyAlignment="1" applyProtection="1">
      <alignment horizontal="right" vertical="center"/>
      <protection locked="0"/>
    </xf>
    <xf numFmtId="3" fontId="7" fillId="37" borderId="59" xfId="23" applyNumberFormat="1" applyFont="1" applyFill="1" applyBorder="1" applyAlignment="1" applyProtection="1">
      <alignment horizontal="left" vertical="center"/>
      <protection locked="0"/>
    </xf>
    <xf numFmtId="0" fontId="93" fillId="35" borderId="51" xfId="23" applyFont="1" applyFill="1" applyBorder="1" applyAlignment="1" applyProtection="1">
      <alignment horizontal="center" vertical="center"/>
      <protection locked="0"/>
    </xf>
    <xf numFmtId="0" fontId="93" fillId="35" borderId="61" xfId="23" applyFont="1" applyFill="1" applyBorder="1" applyAlignment="1" applyProtection="1">
      <alignment horizontal="left" vertical="center"/>
      <protection locked="0"/>
    </xf>
    <xf numFmtId="3" fontId="7" fillId="33" borderId="64" xfId="23" applyNumberFormat="1" applyFont="1" applyFill="1" applyBorder="1" applyAlignment="1" applyProtection="1">
      <alignment horizontal="center" vertical="center"/>
      <protection locked="0"/>
    </xf>
    <xf numFmtId="3" fontId="7" fillId="35" borderId="65" xfId="23" applyNumberFormat="1" applyFont="1" applyFill="1" applyBorder="1" applyAlignment="1" applyProtection="1">
      <alignment horizontal="center" vertical="center"/>
      <protection locked="0"/>
    </xf>
    <xf numFmtId="3" fontId="7" fillId="33" borderId="55" xfId="23" applyNumberFormat="1" applyFont="1" applyFill="1" applyBorder="1" applyAlignment="1" applyProtection="1">
      <alignment horizontal="center" vertical="center"/>
      <protection locked="0"/>
    </xf>
    <xf numFmtId="3" fontId="7" fillId="33" borderId="59" xfId="23" applyNumberFormat="1" applyFont="1" applyFill="1" applyBorder="1" applyAlignment="1" applyProtection="1">
      <alignment horizontal="center" vertical="center"/>
      <protection locked="0"/>
    </xf>
    <xf numFmtId="3" fontId="7" fillId="33" borderId="56" xfId="23" applyNumberFormat="1" applyFont="1" applyFill="1" applyBorder="1" applyAlignment="1" applyProtection="1">
      <alignment horizontal="center" vertical="center"/>
      <protection locked="0"/>
    </xf>
    <xf numFmtId="3" fontId="7" fillId="37" borderId="55" xfId="23" applyNumberFormat="1" applyFont="1" applyFill="1" applyBorder="1" applyAlignment="1" applyProtection="1">
      <alignment horizontal="center" vertical="center"/>
      <protection locked="0"/>
    </xf>
    <xf numFmtId="0" fontId="93" fillId="36" borderId="51" xfId="23" applyFont="1" applyFill="1" applyBorder="1" applyAlignment="1" applyProtection="1">
      <alignment horizontal="left" vertical="center"/>
      <protection locked="0"/>
    </xf>
    <xf numFmtId="3" fontId="7" fillId="33" borderId="57" xfId="23" applyNumberFormat="1" applyFont="1" applyFill="1" applyBorder="1" applyAlignment="1" applyProtection="1">
      <alignment horizontal="center" vertical="center"/>
      <protection locked="0"/>
    </xf>
    <xf numFmtId="3" fontId="7" fillId="33" borderId="63" xfId="23" applyNumberFormat="1" applyFont="1" applyFill="1" applyBorder="1" applyAlignment="1" applyProtection="1">
      <alignment horizontal="center" vertical="center"/>
      <protection locked="0"/>
    </xf>
    <xf numFmtId="3" fontId="7" fillId="35" borderId="62" xfId="23" applyNumberFormat="1" applyFont="1" applyFill="1" applyBorder="1" applyAlignment="1" applyProtection="1">
      <alignment horizontal="center" vertical="center"/>
      <protection locked="0"/>
    </xf>
    <xf numFmtId="0" fontId="93" fillId="36" borderId="61" xfId="23" applyFont="1" applyFill="1" applyBorder="1" applyAlignment="1" applyProtection="1">
      <alignment horizontal="center" vertical="center"/>
      <protection locked="0"/>
    </xf>
    <xf numFmtId="3" fontId="95" fillId="35" borderId="51" xfId="23" applyNumberFormat="1" applyFont="1" applyFill="1" applyBorder="1" applyAlignment="1" applyProtection="1">
      <alignment horizontal="right" vertical="center"/>
      <protection locked="0"/>
    </xf>
    <xf numFmtId="3" fontId="95" fillId="35" borderId="61" xfId="23" applyNumberFormat="1" applyFont="1" applyFill="1" applyBorder="1" applyAlignment="1" applyProtection="1">
      <alignment horizontal="center" vertical="center"/>
      <protection locked="0"/>
    </xf>
    <xf numFmtId="3" fontId="93" fillId="36" borderId="61" xfId="23" applyNumberFormat="1" applyFont="1" applyFill="1" applyBorder="1" applyAlignment="1" applyProtection="1">
      <alignment horizontal="center" vertical="center"/>
      <protection locked="0"/>
    </xf>
    <xf numFmtId="3" fontId="94" fillId="35" borderId="51" xfId="23" applyNumberFormat="1" applyFont="1" applyFill="1" applyBorder="1" applyAlignment="1" applyProtection="1">
      <alignment horizontal="center" vertical="center"/>
      <protection locked="0"/>
    </xf>
    <xf numFmtId="3" fontId="9" fillId="33" borderId="59" xfId="23" applyNumberFormat="1" applyFont="1" applyFill="1" applyBorder="1" applyAlignment="1" applyProtection="1">
      <alignment horizontal="right" vertical="center"/>
      <protection locked="0"/>
    </xf>
    <xf numFmtId="3" fontId="93" fillId="36" borderId="51" xfId="23" applyNumberFormat="1" applyFont="1" applyFill="1" applyBorder="1" applyAlignment="1" applyProtection="1">
      <alignment horizontal="center" vertical="center"/>
      <protection locked="0"/>
    </xf>
    <xf numFmtId="3" fontId="113" fillId="33" borderId="59" xfId="23" applyNumberFormat="1" applyFont="1" applyFill="1" applyBorder="1" applyAlignment="1" applyProtection="1">
      <alignment horizontal="right" vertical="center"/>
      <protection locked="0"/>
    </xf>
    <xf numFmtId="3" fontId="105" fillId="43" borderId="67" xfId="70" applyNumberFormat="1" applyFont="1" applyFill="1" applyBorder="1" applyAlignment="1" applyProtection="1">
      <alignment horizontal="center" vertical="center" textRotation="90" wrapText="1"/>
      <protection locked="0"/>
    </xf>
    <xf numFmtId="3" fontId="105" fillId="43" borderId="68" xfId="70" applyNumberFormat="1" applyFont="1" applyFill="1" applyBorder="1" applyAlignment="1" applyProtection="1">
      <alignment horizontal="center" vertical="center" wrapText="1"/>
      <protection locked="0"/>
    </xf>
    <xf numFmtId="164" fontId="105" fillId="43" borderId="69" xfId="70" applyNumberFormat="1" applyFont="1" applyFill="1" applyBorder="1" applyAlignment="1" applyProtection="1">
      <alignment horizontal="center" vertical="center" wrapText="1"/>
      <protection locked="0"/>
    </xf>
    <xf numFmtId="3" fontId="105" fillId="43" borderId="69" xfId="70" applyNumberFormat="1" applyFont="1" applyFill="1" applyBorder="1" applyAlignment="1" applyProtection="1">
      <alignment horizontal="center" vertical="center" wrapText="1"/>
      <protection locked="0"/>
    </xf>
    <xf numFmtId="49" fontId="114" fillId="43" borderId="67" xfId="70" applyNumberFormat="1" applyFont="1" applyFill="1" applyBorder="1" applyAlignment="1" applyProtection="1">
      <alignment horizontal="center" vertical="center" textRotation="90" wrapText="1"/>
      <protection locked="0"/>
    </xf>
    <xf numFmtId="49" fontId="114" fillId="43" borderId="68" xfId="70" applyNumberFormat="1" applyFont="1" applyFill="1" applyBorder="1" applyAlignment="1" applyProtection="1">
      <alignment horizontal="center" vertical="center" textRotation="90" wrapText="1"/>
      <protection locked="0"/>
    </xf>
    <xf numFmtId="49" fontId="114" fillId="43" borderId="69" xfId="70" applyNumberFormat="1" applyFont="1" applyFill="1" applyBorder="1" applyAlignment="1" applyProtection="1">
      <alignment horizontal="center" vertical="center" textRotation="90" wrapText="1"/>
      <protection locked="0"/>
    </xf>
    <xf numFmtId="164" fontId="105" fillId="43" borderId="67" xfId="70" applyNumberFormat="1" applyFont="1" applyFill="1" applyBorder="1" applyAlignment="1" applyProtection="1">
      <alignment horizontal="center" vertical="center" wrapText="1"/>
      <protection locked="0"/>
    </xf>
    <xf numFmtId="164" fontId="105" fillId="43" borderId="68" xfId="70" applyNumberFormat="1" applyFont="1" applyFill="1" applyBorder="1" applyAlignment="1" applyProtection="1">
      <alignment horizontal="center" vertical="center" wrapText="1"/>
      <protection locked="0"/>
    </xf>
    <xf numFmtId="49" fontId="114" fillId="43" borderId="69" xfId="70" applyNumberFormat="1" applyFont="1" applyFill="1" applyBorder="1" applyAlignment="1" applyProtection="1">
      <alignment horizontal="left" vertical="center" textRotation="90" wrapText="1"/>
      <protection locked="0"/>
    </xf>
    <xf numFmtId="3" fontId="105" fillId="43" borderId="70" xfId="70" applyNumberFormat="1" applyFont="1" applyFill="1" applyBorder="1" applyAlignment="1" applyProtection="1">
      <alignment horizontal="center" vertical="center" wrapText="1"/>
      <protection locked="0"/>
    </xf>
    <xf numFmtId="0" fontId="6" fillId="39" borderId="0" xfId="0" applyFont="1" applyFill="1" applyAlignment="1" applyProtection="1">
      <alignment horizontal="center" vertical="center"/>
      <protection/>
    </xf>
    <xf numFmtId="0" fontId="104" fillId="39" borderId="0" xfId="0" applyFont="1" applyFill="1" applyAlignment="1" applyProtection="1">
      <alignment horizontal="center" vertical="center"/>
      <protection/>
    </xf>
    <xf numFmtId="37" fontId="6" fillId="39" borderId="44" xfId="43" applyNumberFormat="1" applyFont="1" applyFill="1" applyBorder="1" applyAlignment="1" applyProtection="1">
      <alignment horizontal="center" vertical="center"/>
      <protection locked="0"/>
    </xf>
    <xf numFmtId="0" fontId="97" fillId="43" borderId="51" xfId="0" applyFont="1" applyFill="1" applyBorder="1" applyAlignment="1" applyProtection="1">
      <alignment horizontal="center" vertical="center"/>
      <protection locked="0"/>
    </xf>
    <xf numFmtId="196" fontId="115" fillId="39" borderId="0" xfId="0" applyNumberFormat="1" applyFont="1" applyFill="1" applyBorder="1" applyAlignment="1" applyProtection="1">
      <alignment horizontal="center" vertical="center"/>
      <protection/>
    </xf>
    <xf numFmtId="0" fontId="64" fillId="37" borderId="0" xfId="0" applyFont="1" applyFill="1" applyAlignment="1" applyProtection="1">
      <alignment horizontal="center" vertical="center"/>
      <protection/>
    </xf>
    <xf numFmtId="3" fontId="87" fillId="35" borderId="65" xfId="23" applyNumberFormat="1" applyFont="1" applyFill="1" applyBorder="1" applyAlignment="1" applyProtection="1" quotePrefix="1">
      <alignment vertical="center"/>
      <protection locked="0"/>
    </xf>
    <xf numFmtId="0" fontId="99" fillId="42" borderId="55" xfId="23" applyFont="1" applyFill="1" applyBorder="1" applyAlignment="1" applyProtection="1">
      <alignment vertical="center"/>
      <protection locked="0"/>
    </xf>
    <xf numFmtId="0" fontId="98" fillId="39" borderId="55" xfId="0" applyFont="1" applyFill="1" applyBorder="1" applyAlignment="1">
      <alignment/>
    </xf>
    <xf numFmtId="3" fontId="7" fillId="40" borderId="55" xfId="23" applyNumberFormat="1" applyFont="1" applyFill="1" applyBorder="1" applyAlignment="1" applyProtection="1">
      <alignment vertical="center"/>
      <protection locked="0"/>
    </xf>
    <xf numFmtId="3" fontId="7" fillId="40" borderId="55" xfId="23" applyNumberFormat="1" applyFont="1" applyFill="1" applyBorder="1" applyAlignment="1" applyProtection="1">
      <alignment horizontal="center" vertical="center"/>
      <protection locked="0"/>
    </xf>
    <xf numFmtId="3" fontId="7" fillId="40" borderId="59" xfId="23" applyNumberFormat="1" applyFont="1" applyFill="1" applyBorder="1" applyAlignment="1" applyProtection="1">
      <alignment horizontal="center" vertical="center"/>
      <protection locked="0"/>
    </xf>
    <xf numFmtId="3" fontId="7" fillId="33" borderId="59" xfId="23" applyNumberFormat="1" applyFont="1" applyFill="1" applyBorder="1" applyAlignment="1" applyProtection="1">
      <alignment horizontal="left" vertical="center" indent="2"/>
      <protection locked="0"/>
    </xf>
    <xf numFmtId="3" fontId="7" fillId="33" borderId="17" xfId="23" applyNumberFormat="1" applyFont="1" applyFill="1" applyBorder="1" applyAlignment="1" applyProtection="1">
      <alignment horizontal="center" vertical="center"/>
      <protection locked="0"/>
    </xf>
    <xf numFmtId="49" fontId="104" fillId="43" borderId="71" xfId="70" applyNumberFormat="1" applyFont="1" applyFill="1" applyBorder="1" applyAlignment="1" applyProtection="1">
      <alignment horizontal="center" vertical="center" textRotation="90" wrapText="1"/>
      <protection/>
    </xf>
    <xf numFmtId="0" fontId="93" fillId="35" borderId="62" xfId="23" applyFont="1" applyFill="1" applyBorder="1" applyAlignment="1" applyProtection="1">
      <alignment horizontal="center" vertical="center"/>
      <protection locked="0"/>
    </xf>
    <xf numFmtId="0" fontId="96" fillId="39" borderId="59" xfId="0" applyFont="1" applyFill="1" applyBorder="1" applyAlignment="1">
      <alignment horizontal="center" vertical="center"/>
    </xf>
    <xf numFmtId="3" fontId="96" fillId="39" borderId="55" xfId="0" applyNumberFormat="1" applyFont="1" applyFill="1" applyBorder="1" applyAlignment="1">
      <alignment horizontal="center" vertical="center"/>
    </xf>
    <xf numFmtId="3" fontId="96" fillId="39" borderId="59" xfId="0" applyNumberFormat="1" applyFont="1" applyFill="1" applyBorder="1" applyAlignment="1">
      <alignment horizontal="center" vertical="center"/>
    </xf>
    <xf numFmtId="0" fontId="99" fillId="34" borderId="0" xfId="0" applyFont="1" applyFill="1" applyBorder="1" applyAlignment="1" applyProtection="1">
      <alignment vertical="center"/>
      <protection locked="0"/>
    </xf>
    <xf numFmtId="0" fontId="98" fillId="39" borderId="0" xfId="0" applyFont="1" applyFill="1" applyAlignment="1">
      <alignment vertical="center"/>
    </xf>
    <xf numFmtId="3" fontId="96" fillId="39" borderId="72" xfId="0" applyNumberFormat="1" applyFont="1" applyFill="1" applyBorder="1" applyAlignment="1">
      <alignment horizontal="center" vertical="center"/>
    </xf>
    <xf numFmtId="3" fontId="96" fillId="39" borderId="73" xfId="0" applyNumberFormat="1" applyFont="1" applyFill="1" applyBorder="1" applyAlignment="1">
      <alignment horizontal="center" vertical="center"/>
    </xf>
    <xf numFmtId="0" fontId="98" fillId="39" borderId="74" xfId="0" applyFont="1" applyFill="1" applyBorder="1" applyAlignment="1">
      <alignment/>
    </xf>
    <xf numFmtId="167" fontId="7" fillId="39" borderId="74" xfId="0" applyNumberFormat="1" applyFont="1" applyFill="1" applyBorder="1" applyAlignment="1">
      <alignment horizontal="left"/>
    </xf>
    <xf numFmtId="167" fontId="7" fillId="37" borderId="74" xfId="0" applyNumberFormat="1" applyFont="1" applyFill="1" applyBorder="1" applyAlignment="1">
      <alignment horizontal="left"/>
    </xf>
    <xf numFmtId="0" fontId="7" fillId="39" borderId="59" xfId="0" applyFont="1" applyFill="1" applyBorder="1" applyAlignment="1">
      <alignment horizontal="center" vertical="center"/>
    </xf>
    <xf numFmtId="3" fontId="7" fillId="33" borderId="74" xfId="23" applyNumberFormat="1" applyFont="1" applyFill="1" applyBorder="1" applyAlignment="1" applyProtection="1">
      <alignment vertical="center"/>
      <protection locked="0"/>
    </xf>
    <xf numFmtId="169" fontId="106" fillId="34" borderId="0" xfId="0" applyNumberFormat="1" applyFont="1" applyFill="1" applyBorder="1" applyAlignment="1" applyProtection="1">
      <alignment horizontal="center" vertical="center"/>
      <protection locked="0"/>
    </xf>
    <xf numFmtId="0" fontId="96" fillId="39" borderId="73" xfId="0" applyFont="1" applyFill="1" applyBorder="1" applyAlignment="1">
      <alignment horizontal="center" vertical="center"/>
    </xf>
    <xf numFmtId="0" fontId="96" fillId="39" borderId="0" xfId="0" applyFont="1" applyFill="1" applyBorder="1" applyAlignment="1">
      <alignment horizontal="left" vertical="center"/>
    </xf>
    <xf numFmtId="0" fontId="93" fillId="35" borderId="65" xfId="23" applyFont="1" applyFill="1" applyBorder="1" applyAlignment="1" applyProtection="1">
      <alignment horizontal="center" vertical="center"/>
      <protection locked="0"/>
    </xf>
    <xf numFmtId="3" fontId="7" fillId="33" borderId="75" xfId="23" applyNumberFormat="1" applyFont="1" applyFill="1" applyBorder="1" applyAlignment="1" applyProtection="1">
      <alignment horizontal="center" vertical="center"/>
      <protection locked="0"/>
    </xf>
    <xf numFmtId="3" fontId="7" fillId="33" borderId="72" xfId="23" applyNumberFormat="1" applyFont="1" applyFill="1" applyBorder="1" applyAlignment="1" applyProtection="1">
      <alignment horizontal="center" vertical="center"/>
      <protection locked="0"/>
    </xf>
    <xf numFmtId="0" fontId="7" fillId="39" borderId="55" xfId="0" applyFont="1" applyFill="1" applyBorder="1" applyAlignment="1">
      <alignment vertical="center"/>
    </xf>
    <xf numFmtId="0" fontId="7" fillId="39" borderId="0" xfId="0" applyFont="1" applyFill="1" applyBorder="1" applyAlignment="1">
      <alignment vertical="center"/>
    </xf>
    <xf numFmtId="0" fontId="96" fillId="39" borderId="55" xfId="0" applyFont="1" applyFill="1" applyBorder="1" applyAlignment="1">
      <alignment horizontal="left" vertical="center"/>
    </xf>
    <xf numFmtId="3" fontId="7" fillId="40" borderId="55" xfId="23" applyNumberFormat="1" applyFont="1" applyFill="1" applyBorder="1" applyAlignment="1" applyProtection="1">
      <alignment horizontal="left" vertical="center"/>
      <protection locked="0"/>
    </xf>
    <xf numFmtId="167" fontId="7" fillId="33" borderId="76" xfId="23" applyNumberFormat="1" applyFont="1" applyFill="1" applyBorder="1" applyAlignment="1" applyProtection="1">
      <alignment horizontal="left" vertical="center"/>
      <protection locked="0"/>
    </xf>
    <xf numFmtId="3" fontId="7" fillId="33" borderId="76" xfId="23" applyNumberFormat="1" applyFont="1" applyFill="1" applyBorder="1" applyAlignment="1" applyProtection="1">
      <alignment horizontal="center" vertical="center"/>
      <protection locked="0"/>
    </xf>
    <xf numFmtId="3" fontId="7" fillId="33" borderId="77" xfId="23" applyNumberFormat="1" applyFont="1" applyFill="1" applyBorder="1" applyAlignment="1" applyProtection="1">
      <alignment horizontal="center" vertical="center"/>
      <protection locked="0"/>
    </xf>
    <xf numFmtId="3" fontId="7" fillId="33" borderId="78" xfId="23" applyNumberFormat="1" applyFont="1" applyFill="1" applyBorder="1" applyAlignment="1" applyProtection="1">
      <alignment horizontal="left" vertical="center"/>
      <protection locked="0"/>
    </xf>
    <xf numFmtId="0" fontId="116" fillId="34" borderId="0" xfId="0" applyFont="1" applyFill="1" applyBorder="1" applyAlignment="1" applyProtection="1">
      <alignment vertical="center"/>
      <protection locked="0"/>
    </xf>
    <xf numFmtId="3" fontId="93" fillId="34" borderId="0" xfId="0" applyNumberFormat="1" applyFont="1" applyFill="1" applyBorder="1" applyAlignment="1" applyProtection="1">
      <alignment horizontal="center" vertical="center"/>
      <protection locked="0"/>
    </xf>
    <xf numFmtId="3" fontId="101" fillId="43" borderId="79" xfId="70" applyNumberFormat="1" applyFont="1" applyFill="1" applyBorder="1" applyAlignment="1" applyProtection="1">
      <alignment horizontal="center" vertical="center" wrapText="1"/>
      <protection/>
    </xf>
    <xf numFmtId="3" fontId="101" fillId="43" borderId="80" xfId="70" applyNumberFormat="1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>
      <alignment horizontal="right"/>
    </xf>
    <xf numFmtId="3" fontId="7" fillId="40" borderId="72" xfId="23" applyNumberFormat="1" applyFont="1" applyFill="1" applyBorder="1" applyAlignment="1" applyProtection="1">
      <alignment vertical="center"/>
      <protection locked="0"/>
    </xf>
    <xf numFmtId="3" fontId="7" fillId="40" borderId="72" xfId="23" applyNumberFormat="1" applyFont="1" applyFill="1" applyBorder="1" applyAlignment="1" applyProtection="1">
      <alignment horizontal="center" vertical="center"/>
      <protection locked="0"/>
    </xf>
    <xf numFmtId="3" fontId="117" fillId="35" borderId="11" xfId="23" applyNumberFormat="1" applyFont="1" applyFill="1" applyBorder="1" applyAlignment="1" applyProtection="1">
      <alignment horizontal="right" vertical="center"/>
      <protection locked="0"/>
    </xf>
    <xf numFmtId="3" fontId="117" fillId="35" borderId="61" xfId="23" applyNumberFormat="1" applyFont="1" applyFill="1" applyBorder="1" applyAlignment="1" applyProtection="1">
      <alignment horizontal="right" vertical="center"/>
      <protection locked="0"/>
    </xf>
    <xf numFmtId="3" fontId="117" fillId="35" borderId="51" xfId="23" applyNumberFormat="1" applyFont="1" applyFill="1" applyBorder="1" applyAlignment="1" applyProtection="1">
      <alignment horizontal="right" vertical="center"/>
      <protection locked="0"/>
    </xf>
    <xf numFmtId="3" fontId="117" fillId="35" borderId="61" xfId="23" applyNumberFormat="1" applyFont="1" applyFill="1" applyBorder="1" applyAlignment="1" applyProtection="1">
      <alignment horizontal="left" vertical="center"/>
      <protection locked="0"/>
    </xf>
    <xf numFmtId="3" fontId="117" fillId="33" borderId="55" xfId="23" applyNumberFormat="1" applyFont="1" applyFill="1" applyBorder="1" applyAlignment="1" applyProtection="1">
      <alignment horizontal="right" vertical="center"/>
      <protection locked="0"/>
    </xf>
    <xf numFmtId="3" fontId="117" fillId="33" borderId="0" xfId="23" applyNumberFormat="1" applyFont="1" applyFill="1" applyBorder="1" applyAlignment="1" applyProtection="1">
      <alignment horizontal="right" vertical="center"/>
      <protection locked="0"/>
    </xf>
    <xf numFmtId="3" fontId="117" fillId="33" borderId="59" xfId="23" applyNumberFormat="1" applyFont="1" applyFill="1" applyBorder="1" applyAlignment="1" applyProtection="1">
      <alignment horizontal="left" vertical="center"/>
      <protection locked="0"/>
    </xf>
    <xf numFmtId="3" fontId="117" fillId="33" borderId="13" xfId="23" applyNumberFormat="1" applyFont="1" applyFill="1" applyBorder="1" applyAlignment="1" applyProtection="1">
      <alignment horizontal="right" vertical="center"/>
      <protection locked="0"/>
    </xf>
    <xf numFmtId="3" fontId="117" fillId="33" borderId="63" xfId="23" applyNumberFormat="1" applyFont="1" applyFill="1" applyBorder="1" applyAlignment="1" applyProtection="1">
      <alignment horizontal="right" vertical="center"/>
      <protection locked="0"/>
    </xf>
    <xf numFmtId="3" fontId="117" fillId="33" borderId="64" xfId="23" applyNumberFormat="1" applyFont="1" applyFill="1" applyBorder="1" applyAlignment="1" applyProtection="1">
      <alignment horizontal="right" vertical="center"/>
      <protection locked="0"/>
    </xf>
    <xf numFmtId="3" fontId="117" fillId="33" borderId="63" xfId="23" applyNumberFormat="1" applyFont="1" applyFill="1" applyBorder="1" applyAlignment="1" applyProtection="1">
      <alignment horizontal="left" vertical="center"/>
      <protection locked="0"/>
    </xf>
    <xf numFmtId="3" fontId="117" fillId="35" borderId="15" xfId="23" applyNumberFormat="1" applyFont="1" applyFill="1" applyBorder="1" applyAlignment="1" applyProtection="1">
      <alignment horizontal="right" vertical="center"/>
      <protection locked="0"/>
    </xf>
    <xf numFmtId="3" fontId="117" fillId="35" borderId="62" xfId="23" applyNumberFormat="1" applyFont="1" applyFill="1" applyBorder="1" applyAlignment="1" applyProtection="1">
      <alignment horizontal="right" vertical="center"/>
      <protection locked="0"/>
    </xf>
    <xf numFmtId="3" fontId="117" fillId="35" borderId="65" xfId="23" applyNumberFormat="1" applyFont="1" applyFill="1" applyBorder="1" applyAlignment="1" applyProtection="1">
      <alignment horizontal="right" vertical="center"/>
      <protection locked="0"/>
    </xf>
    <xf numFmtId="3" fontId="117" fillId="35" borderId="62" xfId="23" applyNumberFormat="1" applyFont="1" applyFill="1" applyBorder="1" applyAlignment="1" applyProtection="1">
      <alignment horizontal="left" vertical="center"/>
      <protection locked="0"/>
    </xf>
    <xf numFmtId="3" fontId="117" fillId="33" borderId="59" xfId="23" applyNumberFormat="1" applyFont="1" applyFill="1" applyBorder="1" applyAlignment="1" applyProtection="1">
      <alignment horizontal="right" vertical="center"/>
      <protection locked="0"/>
    </xf>
    <xf numFmtId="3" fontId="117" fillId="36" borderId="11" xfId="23" applyNumberFormat="1" applyFont="1" applyFill="1" applyBorder="1" applyAlignment="1" applyProtection="1">
      <alignment horizontal="right" vertical="center"/>
      <protection locked="0"/>
    </xf>
    <xf numFmtId="3" fontId="117" fillId="36" borderId="61" xfId="23" applyNumberFormat="1" applyFont="1" applyFill="1" applyBorder="1" applyAlignment="1" applyProtection="1">
      <alignment horizontal="right" vertical="center"/>
      <protection locked="0"/>
    </xf>
    <xf numFmtId="3" fontId="117" fillId="33" borderId="14" xfId="23" applyNumberFormat="1" applyFont="1" applyFill="1" applyBorder="1" applyAlignment="1" applyProtection="1">
      <alignment horizontal="right" vertical="center"/>
      <protection locked="0"/>
    </xf>
    <xf numFmtId="3" fontId="117" fillId="33" borderId="57" xfId="23" applyNumberFormat="1" applyFont="1" applyFill="1" applyBorder="1" applyAlignment="1" applyProtection="1">
      <alignment horizontal="right" vertical="center"/>
      <protection locked="0"/>
    </xf>
    <xf numFmtId="3" fontId="117" fillId="33" borderId="56" xfId="23" applyNumberFormat="1" applyFont="1" applyFill="1" applyBorder="1" applyAlignment="1" applyProtection="1">
      <alignment horizontal="right" vertical="center"/>
      <protection locked="0"/>
    </xf>
    <xf numFmtId="3" fontId="117" fillId="33" borderId="57" xfId="23" applyNumberFormat="1" applyFont="1" applyFill="1" applyBorder="1" applyAlignment="1" applyProtection="1">
      <alignment horizontal="left" vertical="center"/>
      <protection locked="0"/>
    </xf>
    <xf numFmtId="3" fontId="117" fillId="33" borderId="66" xfId="23" applyNumberFormat="1" applyFont="1" applyFill="1" applyBorder="1" applyAlignment="1" applyProtection="1">
      <alignment horizontal="right" vertical="center"/>
      <protection locked="0"/>
    </xf>
    <xf numFmtId="3" fontId="117" fillId="33" borderId="19" xfId="23" applyNumberFormat="1" applyFont="1" applyFill="1" applyBorder="1" applyAlignment="1" applyProtection="1">
      <alignment horizontal="right" vertical="center"/>
      <protection locked="0"/>
    </xf>
    <xf numFmtId="3" fontId="117" fillId="33" borderId="81" xfId="23" applyNumberFormat="1" applyFont="1" applyFill="1" applyBorder="1" applyAlignment="1" applyProtection="1">
      <alignment horizontal="left" vertical="center"/>
      <protection locked="0"/>
    </xf>
    <xf numFmtId="3" fontId="117" fillId="36" borderId="51" xfId="23" applyNumberFormat="1" applyFont="1" applyFill="1" applyBorder="1" applyAlignment="1" applyProtection="1">
      <alignment horizontal="right" vertical="center"/>
      <protection locked="0"/>
    </xf>
    <xf numFmtId="3" fontId="117" fillId="36" borderId="61" xfId="23" applyNumberFormat="1" applyFont="1" applyFill="1" applyBorder="1" applyAlignment="1" applyProtection="1">
      <alignment horizontal="left" vertical="center"/>
      <protection locked="0"/>
    </xf>
    <xf numFmtId="3" fontId="117" fillId="44" borderId="0" xfId="0" applyNumberFormat="1" applyFont="1" applyFill="1" applyBorder="1" applyAlignment="1">
      <alignment horizontal="right" vertical="center"/>
    </xf>
    <xf numFmtId="3" fontId="117" fillId="40" borderId="0" xfId="23" applyNumberFormat="1" applyFont="1" applyFill="1" applyBorder="1" applyAlignment="1" applyProtection="1">
      <alignment horizontal="right" vertical="center"/>
      <protection locked="0"/>
    </xf>
    <xf numFmtId="3" fontId="117" fillId="40" borderId="59" xfId="23" applyNumberFormat="1" applyFont="1" applyFill="1" applyBorder="1" applyAlignment="1" applyProtection="1">
      <alignment horizontal="right" vertical="center"/>
      <protection locked="0"/>
    </xf>
    <xf numFmtId="3" fontId="117" fillId="40" borderId="55" xfId="23" applyNumberFormat="1" applyFont="1" applyFill="1" applyBorder="1" applyAlignment="1" applyProtection="1">
      <alignment horizontal="right" vertical="center"/>
      <protection locked="0"/>
    </xf>
    <xf numFmtId="3" fontId="117" fillId="37" borderId="0" xfId="23" applyNumberFormat="1" applyFont="1" applyFill="1" applyBorder="1" applyAlignment="1" applyProtection="1">
      <alignment horizontal="right" vertical="center"/>
      <protection locked="0"/>
    </xf>
    <xf numFmtId="3" fontId="117" fillId="33" borderId="0" xfId="23" applyNumberFormat="1" applyFont="1" applyFill="1" applyBorder="1" applyAlignment="1" applyProtection="1">
      <alignment horizontal="left" vertical="center"/>
      <protection locked="0"/>
    </xf>
    <xf numFmtId="3" fontId="117" fillId="44" borderId="0" xfId="0" applyNumberFormat="1" applyFont="1" applyFill="1" applyBorder="1" applyAlignment="1">
      <alignment horizontal="left" vertical="center"/>
    </xf>
    <xf numFmtId="3" fontId="117" fillId="40" borderId="0" xfId="23" applyNumberFormat="1" applyFont="1" applyFill="1" applyBorder="1" applyAlignment="1" applyProtection="1">
      <alignment horizontal="left" vertical="center"/>
      <protection locked="0"/>
    </xf>
    <xf numFmtId="43" fontId="6" fillId="34" borderId="0" xfId="43" applyFont="1" applyFill="1" applyBorder="1" applyAlignment="1" applyProtection="1">
      <alignment horizontal="left" vertical="center"/>
      <protection locked="0"/>
    </xf>
    <xf numFmtId="181" fontId="108" fillId="37" borderId="55" xfId="23" applyNumberFormat="1" applyFont="1" applyFill="1" applyBorder="1" applyAlignment="1" applyProtection="1">
      <alignment horizontal="right" vertical="center"/>
      <protection locked="0"/>
    </xf>
    <xf numFmtId="0" fontId="118" fillId="33" borderId="0" xfId="0" applyFont="1" applyFill="1" applyBorder="1" applyAlignment="1">
      <alignment vertical="center"/>
    </xf>
    <xf numFmtId="0" fontId="7" fillId="39" borderId="55" xfId="23" applyFont="1" applyFill="1" applyBorder="1" applyAlignment="1" applyProtection="1">
      <alignment horizontal="left" vertical="center"/>
      <protection locked="0"/>
    </xf>
    <xf numFmtId="3" fontId="9" fillId="40" borderId="59" xfId="23" applyNumberFormat="1" applyFont="1" applyFill="1" applyBorder="1" applyAlignment="1" applyProtection="1">
      <alignment horizontal="right" vertical="center"/>
      <protection locked="0"/>
    </xf>
    <xf numFmtId="0" fontId="12" fillId="42" borderId="0" xfId="0" applyFont="1" applyFill="1" applyBorder="1" applyAlignment="1" applyProtection="1">
      <alignment vertical="center"/>
      <protection locked="0"/>
    </xf>
    <xf numFmtId="167" fontId="9" fillId="37" borderId="0" xfId="0" applyNumberFormat="1" applyFont="1" applyFill="1" applyBorder="1" applyAlignment="1">
      <alignment horizontal="left"/>
    </xf>
    <xf numFmtId="167" fontId="9" fillId="39" borderId="0" xfId="0" applyNumberFormat="1" applyFont="1" applyFill="1" applyBorder="1" applyAlignment="1">
      <alignment horizontal="left"/>
    </xf>
    <xf numFmtId="0" fontId="105" fillId="43" borderId="69" xfId="0" applyFont="1" applyFill="1" applyBorder="1" applyAlignment="1" applyProtection="1">
      <alignment horizontal="center" vertical="center" wrapText="1"/>
      <protection locked="0"/>
    </xf>
    <xf numFmtId="0" fontId="92" fillId="34" borderId="0" xfId="0" applyFont="1" applyFill="1" applyBorder="1" applyAlignment="1" applyProtection="1">
      <alignment/>
      <protection locked="0"/>
    </xf>
    <xf numFmtId="196" fontId="115" fillId="39" borderId="0" xfId="0" applyNumberFormat="1" applyFont="1" applyFill="1" applyBorder="1" applyAlignment="1" applyProtection="1">
      <alignment horizontal="center"/>
      <protection/>
    </xf>
    <xf numFmtId="0" fontId="93" fillId="34" borderId="0" xfId="0" applyFont="1" applyFill="1" applyBorder="1" applyAlignment="1" applyProtection="1">
      <alignment horizontal="center"/>
      <protection locked="0"/>
    </xf>
    <xf numFmtId="0" fontId="93" fillId="34" borderId="0" xfId="0" applyFont="1" applyFill="1" applyBorder="1" applyAlignment="1" applyProtection="1">
      <alignment horizontal="left"/>
      <protection locked="0"/>
    </xf>
    <xf numFmtId="3" fontId="6" fillId="34" borderId="0" xfId="0" applyNumberFormat="1" applyFont="1" applyFill="1" applyBorder="1" applyAlignment="1" applyProtection="1">
      <alignment horizontal="left"/>
      <protection locked="0"/>
    </xf>
    <xf numFmtId="0" fontId="92" fillId="34" borderId="0" xfId="0" applyFont="1" applyFill="1" applyBorder="1" applyAlignment="1" applyProtection="1">
      <alignment horizontal="center"/>
      <protection locked="0"/>
    </xf>
    <xf numFmtId="167" fontId="7" fillId="33" borderId="0" xfId="23" applyNumberFormat="1" applyFont="1" applyFill="1" applyBorder="1" applyAlignment="1" applyProtection="1">
      <alignment horizontal="left"/>
      <protection locked="0"/>
    </xf>
    <xf numFmtId="3" fontId="95" fillId="34" borderId="0" xfId="0" applyNumberFormat="1" applyFont="1" applyFill="1" applyBorder="1" applyAlignment="1" applyProtection="1">
      <alignment horizontal="center"/>
      <protection locked="0"/>
    </xf>
    <xf numFmtId="3" fontId="94" fillId="34" borderId="0" xfId="0" applyNumberFormat="1" applyFont="1" applyFill="1" applyBorder="1" applyAlignment="1" applyProtection="1">
      <alignment horizontal="center"/>
      <protection locked="0"/>
    </xf>
    <xf numFmtId="0" fontId="7" fillId="34" borderId="0" xfId="23" applyFont="1" applyFill="1" applyBorder="1" applyAlignment="1" applyProtection="1">
      <alignment vertical="center"/>
      <protection locked="0"/>
    </xf>
    <xf numFmtId="0" fontId="7" fillId="34" borderId="75" xfId="23" applyFont="1" applyFill="1" applyBorder="1" applyAlignment="1" applyProtection="1">
      <alignment vertical="center" wrapText="1"/>
      <protection locked="0"/>
    </xf>
    <xf numFmtId="165" fontId="94" fillId="34" borderId="0" xfId="0" applyNumberFormat="1" applyFont="1" applyFill="1" applyBorder="1" applyAlignment="1" applyProtection="1">
      <alignment horizontal="center" vertical="center"/>
      <protection locked="0"/>
    </xf>
    <xf numFmtId="3" fontId="6" fillId="34" borderId="0" xfId="0" applyNumberFormat="1" applyFont="1" applyFill="1" applyBorder="1" applyAlignment="1" applyProtection="1">
      <alignment horizontal="center"/>
      <protection locked="0"/>
    </xf>
    <xf numFmtId="0" fontId="94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3" fontId="92" fillId="35" borderId="61" xfId="23" applyNumberFormat="1" applyFont="1" applyFill="1" applyBorder="1" applyAlignment="1" applyProtection="1">
      <alignment horizontal="center" vertical="center"/>
      <protection locked="0"/>
    </xf>
    <xf numFmtId="181" fontId="7" fillId="33" borderId="0" xfId="23" applyNumberFormat="1" applyFont="1" applyFill="1" applyBorder="1" applyAlignment="1" applyProtection="1">
      <alignment horizontal="center" vertical="center"/>
      <protection locked="0"/>
    </xf>
    <xf numFmtId="3" fontId="9" fillId="33" borderId="63" xfId="23" applyNumberFormat="1" applyFont="1" applyFill="1" applyBorder="1" applyAlignment="1" applyProtection="1">
      <alignment horizontal="center" vertical="center"/>
      <protection locked="0"/>
    </xf>
    <xf numFmtId="3" fontId="9" fillId="33" borderId="59" xfId="23" applyNumberFormat="1" applyFont="1" applyFill="1" applyBorder="1" applyAlignment="1" applyProtection="1">
      <alignment horizontal="center" vertical="center"/>
      <protection locked="0"/>
    </xf>
    <xf numFmtId="3" fontId="99" fillId="36" borderId="61" xfId="23" applyNumberFormat="1" applyFont="1" applyFill="1" applyBorder="1" applyAlignment="1" applyProtection="1">
      <alignment horizontal="center" vertical="center"/>
      <protection locked="0"/>
    </xf>
    <xf numFmtId="181" fontId="7" fillId="33" borderId="14" xfId="23" applyNumberFormat="1" applyFont="1" applyFill="1" applyBorder="1" applyAlignment="1" applyProtection="1">
      <alignment horizontal="center" vertical="center"/>
      <protection locked="0"/>
    </xf>
    <xf numFmtId="9" fontId="92" fillId="34" borderId="0" xfId="0" applyNumberFormat="1" applyFont="1" applyFill="1" applyBorder="1" applyAlignment="1" applyProtection="1">
      <alignment horizontal="center" vertical="center"/>
      <protection locked="0"/>
    </xf>
    <xf numFmtId="9" fontId="94" fillId="34" borderId="0" xfId="73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100" fillId="34" borderId="0" xfId="0" applyFont="1" applyFill="1" applyBorder="1" applyAlignment="1" applyProtection="1">
      <alignment horizontal="center" vertical="center"/>
      <protection locked="0"/>
    </xf>
    <xf numFmtId="0" fontId="93" fillId="37" borderId="75" xfId="23" applyFont="1" applyFill="1" applyBorder="1" applyAlignment="1" applyProtection="1">
      <alignment vertical="center"/>
      <protection locked="0"/>
    </xf>
    <xf numFmtId="3" fontId="117" fillId="33" borderId="82" xfId="23" applyNumberFormat="1" applyFont="1" applyFill="1" applyBorder="1" applyAlignment="1" applyProtection="1">
      <alignment horizontal="right" vertical="center"/>
      <protection locked="0"/>
    </xf>
    <xf numFmtId="3" fontId="117" fillId="33" borderId="83" xfId="23" applyNumberFormat="1" applyFont="1" applyFill="1" applyBorder="1" applyAlignment="1" applyProtection="1">
      <alignment horizontal="right" vertical="center"/>
      <protection locked="0"/>
    </xf>
    <xf numFmtId="3" fontId="117" fillId="33" borderId="84" xfId="23" applyNumberFormat="1" applyFont="1" applyFill="1" applyBorder="1" applyAlignment="1" applyProtection="1">
      <alignment horizontal="right" vertical="center"/>
      <protection locked="0"/>
    </xf>
    <xf numFmtId="3" fontId="117" fillId="33" borderId="85" xfId="23" applyNumberFormat="1" applyFont="1" applyFill="1" applyBorder="1" applyAlignment="1" applyProtection="1">
      <alignment horizontal="right" vertical="center"/>
      <protection locked="0"/>
    </xf>
    <xf numFmtId="3" fontId="117" fillId="40" borderId="84" xfId="23" applyNumberFormat="1" applyFont="1" applyFill="1" applyBorder="1" applyAlignment="1" applyProtection="1">
      <alignment horizontal="right" vertical="center"/>
      <protection locked="0"/>
    </xf>
    <xf numFmtId="3" fontId="117" fillId="40" borderId="85" xfId="23" applyNumberFormat="1" applyFont="1" applyFill="1" applyBorder="1" applyAlignment="1" applyProtection="1">
      <alignment horizontal="right" vertical="center"/>
      <protection locked="0"/>
    </xf>
    <xf numFmtId="3" fontId="117" fillId="37" borderId="84" xfId="23" applyNumberFormat="1" applyFont="1" applyFill="1" applyBorder="1" applyAlignment="1" applyProtection="1">
      <alignment horizontal="right" vertical="center"/>
      <protection locked="0"/>
    </xf>
    <xf numFmtId="3" fontId="117" fillId="37" borderId="85" xfId="23" applyNumberFormat="1" applyFont="1" applyFill="1" applyBorder="1" applyAlignment="1" applyProtection="1">
      <alignment horizontal="right" vertical="center"/>
      <protection locked="0"/>
    </xf>
    <xf numFmtId="3" fontId="117" fillId="44" borderId="84" xfId="0" applyNumberFormat="1" applyFont="1" applyFill="1" applyBorder="1" applyAlignment="1">
      <alignment horizontal="right" vertical="center"/>
    </xf>
    <xf numFmtId="3" fontId="117" fillId="44" borderId="85" xfId="0" applyNumberFormat="1" applyFont="1" applyFill="1" applyBorder="1" applyAlignment="1">
      <alignment horizontal="right" vertical="center"/>
    </xf>
    <xf numFmtId="3" fontId="117" fillId="33" borderId="86" xfId="23" applyNumberFormat="1" applyFont="1" applyFill="1" applyBorder="1" applyAlignment="1" applyProtection="1">
      <alignment horizontal="right" vertical="center"/>
      <protection locked="0"/>
    </xf>
    <xf numFmtId="3" fontId="117" fillId="33" borderId="87" xfId="23" applyNumberFormat="1" applyFont="1" applyFill="1" applyBorder="1" applyAlignment="1" applyProtection="1">
      <alignment horizontal="right" vertical="center"/>
      <protection locked="0"/>
    </xf>
    <xf numFmtId="3" fontId="117" fillId="33" borderId="88" xfId="23" applyNumberFormat="1" applyFont="1" applyFill="1" applyBorder="1" applyAlignment="1" applyProtection="1">
      <alignment horizontal="right" vertical="center"/>
      <protection locked="0"/>
    </xf>
    <xf numFmtId="3" fontId="117" fillId="33" borderId="89" xfId="23" applyNumberFormat="1" applyFont="1" applyFill="1" applyBorder="1" applyAlignment="1" applyProtection="1">
      <alignment horizontal="right" vertical="center"/>
      <protection locked="0"/>
    </xf>
    <xf numFmtId="3" fontId="7" fillId="37" borderId="0" xfId="23" applyNumberFormat="1" applyFont="1" applyFill="1" applyBorder="1" applyAlignment="1" applyProtection="1">
      <alignment horizontal="left" vertical="center"/>
      <protection locked="0"/>
    </xf>
    <xf numFmtId="3" fontId="117" fillId="33" borderId="90" xfId="23" applyNumberFormat="1" applyFont="1" applyFill="1" applyBorder="1" applyAlignment="1" applyProtection="1">
      <alignment horizontal="right" vertical="center"/>
      <protection locked="0"/>
    </xf>
    <xf numFmtId="3" fontId="117" fillId="33" borderId="91" xfId="23" applyNumberFormat="1" applyFont="1" applyFill="1" applyBorder="1" applyAlignment="1" applyProtection="1">
      <alignment horizontal="right" vertical="center"/>
      <protection locked="0"/>
    </xf>
    <xf numFmtId="3" fontId="7" fillId="33" borderId="58" xfId="23" applyNumberFormat="1" applyFont="1" applyFill="1" applyBorder="1" applyAlignment="1" applyProtection="1">
      <alignment horizontal="center" vertical="center"/>
      <protection locked="0"/>
    </xf>
    <xf numFmtId="181" fontId="7" fillId="33" borderId="12" xfId="23" applyNumberFormat="1" applyFont="1" applyFill="1" applyBorder="1" applyAlignment="1" applyProtection="1">
      <alignment horizontal="center" vertical="center"/>
      <protection locked="0"/>
    </xf>
    <xf numFmtId="3" fontId="7" fillId="33" borderId="92" xfId="23" applyNumberFormat="1" applyFont="1" applyFill="1" applyBorder="1" applyAlignment="1" applyProtection="1">
      <alignment horizontal="center" vertical="center"/>
      <protection locked="0"/>
    </xf>
    <xf numFmtId="3" fontId="7" fillId="33" borderId="12" xfId="23" applyNumberFormat="1" applyFont="1" applyFill="1" applyBorder="1" applyAlignment="1" applyProtection="1">
      <alignment horizontal="center" vertical="center"/>
      <protection locked="0"/>
    </xf>
    <xf numFmtId="3" fontId="7" fillId="33" borderId="92" xfId="23" applyNumberFormat="1" applyFont="1" applyFill="1" applyBorder="1" applyAlignment="1" applyProtection="1">
      <alignment horizontal="left" vertical="center"/>
      <protection locked="0"/>
    </xf>
    <xf numFmtId="3" fontId="7" fillId="33" borderId="58" xfId="23" applyNumberFormat="1" applyFont="1" applyFill="1" applyBorder="1" applyAlignment="1" applyProtection="1">
      <alignment horizontal="right" vertical="center"/>
      <protection locked="0"/>
    </xf>
    <xf numFmtId="3" fontId="7" fillId="33" borderId="12" xfId="23" applyNumberFormat="1" applyFont="1" applyFill="1" applyBorder="1" applyAlignment="1" applyProtection="1">
      <alignment horizontal="right" vertical="center"/>
      <protection locked="0"/>
    </xf>
    <xf numFmtId="3" fontId="9" fillId="33" borderId="12" xfId="23" applyNumberFormat="1" applyFont="1" applyFill="1" applyBorder="1" applyAlignment="1" applyProtection="1">
      <alignment horizontal="center" vertical="center"/>
      <protection locked="0"/>
    </xf>
    <xf numFmtId="3" fontId="117" fillId="37" borderId="0" xfId="23" applyNumberFormat="1" applyFont="1" applyFill="1" applyBorder="1" applyAlignment="1" applyProtection="1">
      <alignment horizontal="left" vertical="center"/>
      <protection locked="0"/>
    </xf>
    <xf numFmtId="167" fontId="9" fillId="39" borderId="13" xfId="0" applyNumberFormat="1" applyFont="1" applyFill="1" applyBorder="1" applyAlignment="1">
      <alignment horizontal="left"/>
    </xf>
    <xf numFmtId="3" fontId="117" fillId="33" borderId="13" xfId="23" applyNumberFormat="1" applyFont="1" applyFill="1" applyBorder="1" applyAlignment="1" applyProtection="1">
      <alignment horizontal="left" vertical="center"/>
      <protection locked="0"/>
    </xf>
    <xf numFmtId="3" fontId="7" fillId="33" borderId="13" xfId="23" applyNumberFormat="1" applyFont="1" applyFill="1" applyBorder="1" applyAlignment="1" applyProtection="1">
      <alignment horizontal="left" vertical="center"/>
      <protection locked="0"/>
    </xf>
    <xf numFmtId="181" fontId="7" fillId="37" borderId="19" xfId="23" applyNumberFormat="1" applyFont="1" applyFill="1" applyBorder="1" applyAlignment="1" applyProtection="1">
      <alignment horizontal="right" vertical="center"/>
      <protection locked="0"/>
    </xf>
    <xf numFmtId="3" fontId="9" fillId="33" borderId="81" xfId="23" applyNumberFormat="1" applyFont="1" applyFill="1" applyBorder="1" applyAlignment="1" applyProtection="1">
      <alignment horizontal="right" vertical="center"/>
      <protection locked="0"/>
    </xf>
    <xf numFmtId="0" fontId="93" fillId="37" borderId="82" xfId="23" applyFont="1" applyFill="1" applyBorder="1" applyAlignment="1" applyProtection="1">
      <alignment horizontal="left" vertical="center"/>
      <protection locked="0"/>
    </xf>
    <xf numFmtId="0" fontId="93" fillId="37" borderId="84" xfId="23" applyFont="1" applyFill="1" applyBorder="1" applyAlignment="1" applyProtection="1">
      <alignment horizontal="left" vertical="center"/>
      <protection locked="0"/>
    </xf>
    <xf numFmtId="0" fontId="7" fillId="37" borderId="84" xfId="23" applyFont="1" applyFill="1" applyBorder="1" applyAlignment="1" applyProtection="1">
      <alignment horizontal="left" vertical="center"/>
      <protection locked="0"/>
    </xf>
    <xf numFmtId="0" fontId="7" fillId="39" borderId="84" xfId="23" applyFont="1" applyFill="1" applyBorder="1" applyAlignment="1" applyProtection="1">
      <alignment horizontal="left" vertical="center"/>
      <protection locked="0"/>
    </xf>
    <xf numFmtId="0" fontId="7" fillId="37" borderId="86" xfId="23" applyFont="1" applyFill="1" applyBorder="1" applyAlignment="1" applyProtection="1">
      <alignment horizontal="left" vertical="center"/>
      <protection locked="0"/>
    </xf>
    <xf numFmtId="196" fontId="115" fillId="39" borderId="0" xfId="0" applyNumberFormat="1" applyFont="1" applyFill="1" applyBorder="1" applyAlignment="1" applyProtection="1">
      <alignment horizontal="right"/>
      <protection/>
    </xf>
    <xf numFmtId="196" fontId="115" fillId="39" borderId="0" xfId="0" applyNumberFormat="1" applyFont="1" applyFill="1" applyBorder="1" applyAlignment="1" applyProtection="1">
      <alignment horizontal="left"/>
      <protection/>
    </xf>
    <xf numFmtId="0" fontId="93" fillId="34" borderId="0" xfId="23" applyFont="1" applyFill="1" applyBorder="1" applyAlignment="1" applyProtection="1">
      <alignment horizontal="left" vertical="center"/>
      <protection locked="0"/>
    </xf>
    <xf numFmtId="0" fontId="93" fillId="34" borderId="53" xfId="23" applyFont="1" applyFill="1" applyBorder="1" applyAlignment="1" applyProtection="1">
      <alignment horizontal="left" vertical="center"/>
      <protection locked="0"/>
    </xf>
    <xf numFmtId="0" fontId="92" fillId="42" borderId="0" xfId="0" applyFont="1" applyFill="1" applyBorder="1" applyAlignment="1" applyProtection="1">
      <alignment vertical="center"/>
      <protection locked="0"/>
    </xf>
    <xf numFmtId="3" fontId="94" fillId="42" borderId="0" xfId="0" applyNumberFormat="1" applyFont="1" applyFill="1" applyBorder="1" applyAlignment="1" applyProtection="1">
      <alignment horizontal="center" vertical="center"/>
      <protection locked="0"/>
    </xf>
    <xf numFmtId="3" fontId="94" fillId="42" borderId="0" xfId="0" applyNumberFormat="1" applyFont="1" applyFill="1" applyBorder="1" applyAlignment="1" applyProtection="1">
      <alignment horizontal="left" vertical="center"/>
      <protection locked="0"/>
    </xf>
    <xf numFmtId="3" fontId="95" fillId="42" borderId="0" xfId="0" applyNumberFormat="1" applyFont="1" applyFill="1" applyBorder="1" applyAlignment="1" applyProtection="1">
      <alignment horizontal="center" vertical="center"/>
      <protection locked="0"/>
    </xf>
    <xf numFmtId="0" fontId="94" fillId="42" borderId="0" xfId="0" applyFont="1" applyFill="1" applyBorder="1" applyAlignment="1" applyProtection="1">
      <alignment horizontal="center" vertical="center"/>
      <protection locked="0"/>
    </xf>
    <xf numFmtId="0" fontId="92" fillId="42" borderId="0" xfId="0" applyFont="1" applyFill="1" applyBorder="1" applyAlignment="1" applyProtection="1">
      <alignment horizontal="center" vertical="center"/>
      <protection locked="0"/>
    </xf>
    <xf numFmtId="0" fontId="93" fillId="42" borderId="0" xfId="0" applyFont="1" applyFill="1" applyBorder="1" applyAlignment="1" applyProtection="1">
      <alignment horizontal="center" vertical="center"/>
      <protection locked="0"/>
    </xf>
    <xf numFmtId="3" fontId="87" fillId="35" borderId="93" xfId="23" applyNumberFormat="1" applyFont="1" applyFill="1" applyBorder="1" applyAlignment="1" applyProtection="1">
      <alignment vertical="center"/>
      <protection locked="0"/>
    </xf>
    <xf numFmtId="3" fontId="87" fillId="35" borderId="65" xfId="23" applyNumberFormat="1" applyFont="1" applyFill="1" applyBorder="1" applyAlignment="1" applyProtection="1">
      <alignment vertical="center"/>
      <protection locked="0"/>
    </xf>
    <xf numFmtId="3" fontId="87" fillId="35" borderId="51" xfId="23" applyNumberFormat="1" applyFont="1" applyFill="1" applyBorder="1" applyAlignment="1" applyProtection="1">
      <alignment vertical="center"/>
      <protection locked="0"/>
    </xf>
    <xf numFmtId="3" fontId="7" fillId="33" borderId="64" xfId="23" applyNumberFormat="1" applyFont="1" applyFill="1" applyBorder="1" applyAlignment="1" applyProtection="1">
      <alignment vertical="center"/>
      <protection locked="0"/>
    </xf>
    <xf numFmtId="3" fontId="7" fillId="33" borderId="55" xfId="23" applyNumberFormat="1" applyFont="1" applyFill="1" applyBorder="1" applyAlignment="1" applyProtection="1">
      <alignment vertical="center"/>
      <protection locked="0"/>
    </xf>
    <xf numFmtId="3" fontId="7" fillId="33" borderId="66" xfId="23" applyNumberFormat="1" applyFont="1" applyFill="1" applyBorder="1" applyAlignment="1" applyProtection="1">
      <alignment vertical="center"/>
      <protection locked="0"/>
    </xf>
    <xf numFmtId="3" fontId="87" fillId="35" borderId="94" xfId="23" applyNumberFormat="1" applyFont="1" applyFill="1" applyBorder="1" applyAlignment="1" applyProtection="1">
      <alignment vertical="center"/>
      <protection locked="0"/>
    </xf>
    <xf numFmtId="167" fontId="7" fillId="33" borderId="95" xfId="23" applyNumberFormat="1" applyFont="1" applyFill="1" applyBorder="1" applyAlignment="1" applyProtection="1">
      <alignment horizontal="left" vertical="center"/>
      <protection locked="0"/>
    </xf>
    <xf numFmtId="3" fontId="7" fillId="33" borderId="96" xfId="23" applyNumberFormat="1" applyFont="1" applyFill="1" applyBorder="1" applyAlignment="1" applyProtection="1">
      <alignment horizontal="left" vertical="center"/>
      <protection locked="0"/>
    </xf>
    <xf numFmtId="3" fontId="87" fillId="35" borderId="97" xfId="23" applyNumberFormat="1" applyFont="1" applyFill="1" applyBorder="1" applyAlignment="1" applyProtection="1">
      <alignment vertical="center"/>
      <protection locked="0"/>
    </xf>
    <xf numFmtId="3" fontId="7" fillId="33" borderId="95" xfId="23" applyNumberFormat="1" applyFont="1" applyFill="1" applyBorder="1" applyAlignment="1" applyProtection="1">
      <alignment vertical="center"/>
      <protection locked="0"/>
    </xf>
    <xf numFmtId="3" fontId="87" fillId="35" borderId="60" xfId="23" applyNumberFormat="1" applyFont="1" applyFill="1" applyBorder="1" applyAlignment="1" applyProtection="1">
      <alignment vertical="center"/>
      <protection locked="0"/>
    </xf>
    <xf numFmtId="3" fontId="7" fillId="33" borderId="98" xfId="23" applyNumberFormat="1" applyFont="1" applyFill="1" applyBorder="1" applyAlignment="1" applyProtection="1">
      <alignment horizontal="left" vertical="center"/>
      <protection locked="0"/>
    </xf>
    <xf numFmtId="3" fontId="9" fillId="33" borderId="96" xfId="23" applyNumberFormat="1" applyFont="1" applyFill="1" applyBorder="1" applyAlignment="1" applyProtection="1">
      <alignment horizontal="left" vertical="center"/>
      <protection locked="0"/>
    </xf>
    <xf numFmtId="3" fontId="9" fillId="33" borderId="95" xfId="23" applyNumberFormat="1" applyFont="1" applyFill="1" applyBorder="1" applyAlignment="1" applyProtection="1">
      <alignment horizontal="left" vertical="center"/>
      <protection locked="0"/>
    </xf>
    <xf numFmtId="0" fontId="9" fillId="34" borderId="53" xfId="0" applyFont="1" applyFill="1" applyBorder="1" applyAlignment="1" applyProtection="1">
      <alignment horizontal="center" vertical="center"/>
      <protection locked="0"/>
    </xf>
    <xf numFmtId="9" fontId="93" fillId="34" borderId="0" xfId="23" applyNumberFormat="1" applyFont="1" applyFill="1" applyBorder="1" applyAlignment="1" applyProtection="1">
      <alignment horizontal="center" vertical="center" wrapText="1"/>
      <protection locked="0"/>
    </xf>
    <xf numFmtId="9" fontId="93" fillId="34" borderId="53" xfId="23" applyNumberFormat="1" applyFont="1" applyFill="1" applyBorder="1" applyAlignment="1" applyProtection="1">
      <alignment horizontal="center" vertical="center" wrapText="1"/>
      <protection locked="0"/>
    </xf>
    <xf numFmtId="3" fontId="7" fillId="33" borderId="99" xfId="23" applyNumberFormat="1" applyFont="1" applyFill="1" applyBorder="1" applyAlignment="1" applyProtection="1">
      <alignment horizontal="right" vertical="center"/>
      <protection locked="0"/>
    </xf>
    <xf numFmtId="3" fontId="7" fillId="33" borderId="92" xfId="23" applyNumberFormat="1" applyFont="1" applyFill="1" applyBorder="1" applyAlignment="1" applyProtection="1">
      <alignment horizontal="right" vertical="center"/>
      <protection locked="0"/>
    </xf>
    <xf numFmtId="3" fontId="7" fillId="33" borderId="100" xfId="23" applyNumberFormat="1" applyFont="1" applyFill="1" applyBorder="1" applyAlignment="1" applyProtection="1">
      <alignment horizontal="right" vertical="center"/>
      <protection locked="0"/>
    </xf>
    <xf numFmtId="0" fontId="119" fillId="43" borderId="58" xfId="70" applyFont="1" applyFill="1" applyBorder="1" applyAlignment="1" applyProtection="1">
      <alignment horizontal="left" vertical="center" wrapText="1"/>
      <protection locked="0"/>
    </xf>
    <xf numFmtId="3" fontId="119" fillId="43" borderId="101" xfId="70" applyNumberFormat="1" applyFont="1" applyFill="1" applyBorder="1" applyAlignment="1" applyProtection="1">
      <alignment horizontal="center" vertical="center" wrapText="1"/>
      <protection locked="0"/>
    </xf>
    <xf numFmtId="3" fontId="119" fillId="43" borderId="102" xfId="70" applyNumberFormat="1" applyFont="1" applyFill="1" applyBorder="1" applyAlignment="1" applyProtection="1">
      <alignment horizontal="center" vertical="center" wrapText="1"/>
      <protection locked="0"/>
    </xf>
    <xf numFmtId="49" fontId="120" fillId="43" borderId="102" xfId="70" applyNumberFormat="1" applyFont="1" applyFill="1" applyBorder="1" applyAlignment="1" applyProtection="1">
      <alignment horizontal="center" vertical="center" textRotation="90" wrapText="1"/>
      <protection locked="0"/>
    </xf>
    <xf numFmtId="3" fontId="117" fillId="33" borderId="17" xfId="23" applyNumberFormat="1" applyFont="1" applyFill="1" applyBorder="1" applyAlignment="1" applyProtection="1">
      <alignment horizontal="right" vertical="center"/>
      <protection locked="0"/>
    </xf>
    <xf numFmtId="3" fontId="117" fillId="33" borderId="50" xfId="23" applyNumberFormat="1" applyFont="1" applyFill="1" applyBorder="1" applyAlignment="1" applyProtection="1">
      <alignment horizontal="right" vertical="center"/>
      <protection locked="0"/>
    </xf>
    <xf numFmtId="3" fontId="117" fillId="39" borderId="0" xfId="0" applyNumberFormat="1" applyFont="1" applyFill="1" applyBorder="1" applyAlignment="1">
      <alignment horizontal="right" vertical="center"/>
    </xf>
    <xf numFmtId="3" fontId="117" fillId="33" borderId="75" xfId="23" applyNumberFormat="1" applyFont="1" applyFill="1" applyBorder="1" applyAlignment="1" applyProtection="1">
      <alignment horizontal="right" vertical="center"/>
      <protection locked="0"/>
    </xf>
    <xf numFmtId="3" fontId="117" fillId="33" borderId="103" xfId="23" applyNumberFormat="1" applyFont="1" applyFill="1" applyBorder="1" applyAlignment="1" applyProtection="1">
      <alignment horizontal="right" vertical="center"/>
      <protection locked="0"/>
    </xf>
    <xf numFmtId="3" fontId="117" fillId="33" borderId="72" xfId="23" applyNumberFormat="1" applyFont="1" applyFill="1" applyBorder="1" applyAlignment="1" applyProtection="1">
      <alignment horizontal="right" vertical="center"/>
      <protection locked="0"/>
    </xf>
    <xf numFmtId="3" fontId="117" fillId="33" borderId="73" xfId="23" applyNumberFormat="1" applyFont="1" applyFill="1" applyBorder="1" applyAlignment="1" applyProtection="1">
      <alignment horizontal="right" vertical="center"/>
      <protection locked="0"/>
    </xf>
    <xf numFmtId="3" fontId="117" fillId="39" borderId="55" xfId="0" applyNumberFormat="1" applyFont="1" applyFill="1" applyBorder="1" applyAlignment="1">
      <alignment horizontal="right" vertical="center"/>
    </xf>
    <xf numFmtId="3" fontId="117" fillId="39" borderId="59" xfId="0" applyNumberFormat="1" applyFont="1" applyFill="1" applyBorder="1" applyAlignment="1">
      <alignment horizontal="right" vertical="center"/>
    </xf>
    <xf numFmtId="3" fontId="121" fillId="39" borderId="55" xfId="0" applyNumberFormat="1" applyFont="1" applyFill="1" applyBorder="1" applyAlignment="1">
      <alignment horizontal="right" vertical="center"/>
    </xf>
    <xf numFmtId="3" fontId="121" fillId="39" borderId="59" xfId="0" applyNumberFormat="1" applyFont="1" applyFill="1" applyBorder="1" applyAlignment="1">
      <alignment horizontal="right" vertical="center"/>
    </xf>
    <xf numFmtId="3" fontId="117" fillId="33" borderId="76" xfId="23" applyNumberFormat="1" applyFont="1" applyFill="1" applyBorder="1" applyAlignment="1" applyProtection="1">
      <alignment horizontal="right" vertical="center"/>
      <protection locked="0"/>
    </xf>
    <xf numFmtId="3" fontId="117" fillId="33" borderId="77" xfId="23" applyNumberFormat="1" applyFont="1" applyFill="1" applyBorder="1" applyAlignment="1" applyProtection="1">
      <alignment horizontal="right" vertical="center"/>
      <protection locked="0"/>
    </xf>
    <xf numFmtId="0" fontId="98" fillId="39" borderId="104" xfId="0" applyFont="1" applyFill="1" applyBorder="1" applyAlignment="1">
      <alignment/>
    </xf>
    <xf numFmtId="3" fontId="121" fillId="39" borderId="75" xfId="0" applyNumberFormat="1" applyFont="1" applyFill="1" applyBorder="1" applyAlignment="1">
      <alignment horizontal="right" vertical="center"/>
    </xf>
    <xf numFmtId="3" fontId="121" fillId="39" borderId="103" xfId="0" applyNumberFormat="1" applyFont="1" applyFill="1" applyBorder="1" applyAlignment="1">
      <alignment horizontal="right" vertical="center"/>
    </xf>
    <xf numFmtId="3" fontId="117" fillId="40" borderId="17" xfId="23" applyNumberFormat="1" applyFont="1" applyFill="1" applyBorder="1" applyAlignment="1" applyProtection="1">
      <alignment horizontal="right" vertical="center"/>
      <protection locked="0"/>
    </xf>
    <xf numFmtId="0" fontId="96" fillId="39" borderId="75" xfId="0" applyFont="1" applyFill="1" applyBorder="1" applyAlignment="1">
      <alignment horizontal="left" vertical="center"/>
    </xf>
    <xf numFmtId="0" fontId="96" fillId="39" borderId="17" xfId="0" applyFont="1" applyFill="1" applyBorder="1" applyAlignment="1">
      <alignment horizontal="left" vertical="center"/>
    </xf>
    <xf numFmtId="0" fontId="96" fillId="39" borderId="103" xfId="0" applyFont="1" applyFill="1" applyBorder="1" applyAlignment="1">
      <alignment horizontal="center" vertical="center"/>
    </xf>
    <xf numFmtId="167" fontId="7" fillId="37" borderId="105" xfId="0" applyNumberFormat="1" applyFont="1" applyFill="1" applyBorder="1" applyAlignment="1">
      <alignment horizontal="left"/>
    </xf>
    <xf numFmtId="3" fontId="117" fillId="39" borderId="72" xfId="0" applyNumberFormat="1" applyFont="1" applyFill="1" applyBorder="1" applyAlignment="1">
      <alignment horizontal="right" vertical="center"/>
    </xf>
    <xf numFmtId="3" fontId="117" fillId="39" borderId="73" xfId="0" applyNumberFormat="1" applyFont="1" applyFill="1" applyBorder="1" applyAlignment="1">
      <alignment horizontal="right" vertical="center"/>
    </xf>
    <xf numFmtId="3" fontId="117" fillId="39" borderId="50" xfId="0" applyNumberFormat="1" applyFont="1" applyFill="1" applyBorder="1" applyAlignment="1">
      <alignment horizontal="right" vertical="center"/>
    </xf>
    <xf numFmtId="0" fontId="7" fillId="39" borderId="72" xfId="0" applyFont="1" applyFill="1" applyBorder="1" applyAlignment="1">
      <alignment vertical="center"/>
    </xf>
    <xf numFmtId="0" fontId="7" fillId="39" borderId="50" xfId="0" applyFont="1" applyFill="1" applyBorder="1" applyAlignment="1">
      <alignment vertical="center"/>
    </xf>
    <xf numFmtId="0" fontId="7" fillId="39" borderId="73" xfId="0" applyFont="1" applyFill="1" applyBorder="1" applyAlignment="1">
      <alignment horizontal="center" vertical="center"/>
    </xf>
    <xf numFmtId="3" fontId="87" fillId="35" borderId="106" xfId="23" applyNumberFormat="1" applyFont="1" applyFill="1" applyBorder="1" applyAlignment="1" applyProtection="1">
      <alignment vertical="center"/>
      <protection locked="0"/>
    </xf>
    <xf numFmtId="3" fontId="7" fillId="33" borderId="104" xfId="23" applyNumberFormat="1" applyFont="1" applyFill="1" applyBorder="1" applyAlignment="1" applyProtection="1">
      <alignment horizontal="left" vertical="center" indent="2"/>
      <protection locked="0"/>
    </xf>
    <xf numFmtId="3" fontId="7" fillId="33" borderId="74" xfId="23" applyNumberFormat="1" applyFont="1" applyFill="1" applyBorder="1" applyAlignment="1" applyProtection="1">
      <alignment horizontal="left" vertical="center" indent="2"/>
      <protection locked="0"/>
    </xf>
    <xf numFmtId="3" fontId="7" fillId="33" borderId="105" xfId="23" applyNumberFormat="1" applyFont="1" applyFill="1" applyBorder="1" applyAlignment="1" applyProtection="1">
      <alignment horizontal="left" vertical="center" indent="2"/>
      <protection locked="0"/>
    </xf>
    <xf numFmtId="0" fontId="7" fillId="37" borderId="84" xfId="23" applyFont="1" applyFill="1" applyBorder="1" applyAlignment="1" applyProtection="1">
      <alignment horizontal="left" vertical="center" indent="2"/>
      <protection locked="0"/>
    </xf>
    <xf numFmtId="0" fontId="7" fillId="39" borderId="84" xfId="23" applyFont="1" applyFill="1" applyBorder="1" applyAlignment="1" applyProtection="1">
      <alignment horizontal="left" vertical="center" indent="2"/>
      <protection locked="0"/>
    </xf>
    <xf numFmtId="0" fontId="122" fillId="39" borderId="84" xfId="0" applyFont="1" applyFill="1" applyBorder="1" applyAlignment="1">
      <alignment horizontal="left" indent="2"/>
    </xf>
    <xf numFmtId="3" fontId="122" fillId="40" borderId="84" xfId="23" applyNumberFormat="1" applyFont="1" applyFill="1" applyBorder="1" applyAlignment="1" applyProtection="1">
      <alignment horizontal="left" vertical="center" indent="2"/>
      <protection locked="0"/>
    </xf>
    <xf numFmtId="3" fontId="7" fillId="40" borderId="84" xfId="23" applyNumberFormat="1" applyFont="1" applyFill="1" applyBorder="1" applyAlignment="1" applyProtection="1">
      <alignment horizontal="left" vertical="center" indent="2"/>
      <protection locked="0"/>
    </xf>
    <xf numFmtId="167" fontId="7" fillId="33" borderId="100" xfId="23" applyNumberFormat="1" applyFont="1" applyFill="1" applyBorder="1" applyAlignment="1" applyProtection="1">
      <alignment horizontal="left" vertical="center" indent="2"/>
      <protection locked="0"/>
    </xf>
    <xf numFmtId="0" fontId="104" fillId="39" borderId="84" xfId="0" applyFont="1" applyFill="1" applyBorder="1" applyAlignment="1">
      <alignment horizontal="left" vertical="center" indent="2"/>
    </xf>
    <xf numFmtId="167" fontId="7" fillId="33" borderId="107" xfId="23" applyNumberFormat="1" applyFont="1" applyFill="1" applyBorder="1" applyAlignment="1" applyProtection="1">
      <alignment horizontal="left" vertical="center" indent="2"/>
      <protection locked="0"/>
    </xf>
    <xf numFmtId="0" fontId="104" fillId="39" borderId="84" xfId="0" applyFont="1" applyFill="1" applyBorder="1" applyAlignment="1">
      <alignment vertical="center"/>
    </xf>
    <xf numFmtId="0" fontId="104" fillId="39" borderId="88" xfId="0" applyFont="1" applyFill="1" applyBorder="1" applyAlignment="1">
      <alignment vertical="center"/>
    </xf>
    <xf numFmtId="0" fontId="119" fillId="43" borderId="108" xfId="70" applyFont="1" applyFill="1" applyBorder="1" applyAlignment="1" applyProtection="1">
      <alignment horizontal="left" vertical="center" wrapText="1"/>
      <protection locked="0"/>
    </xf>
    <xf numFmtId="167" fontId="7" fillId="33" borderId="109" xfId="23" applyNumberFormat="1" applyFont="1" applyFill="1" applyBorder="1" applyAlignment="1" applyProtection="1">
      <alignment horizontal="left" vertical="center"/>
      <protection locked="0"/>
    </xf>
    <xf numFmtId="167" fontId="7" fillId="33" borderId="110" xfId="23" applyNumberFormat="1" applyFont="1" applyFill="1" applyBorder="1" applyAlignment="1" applyProtection="1">
      <alignment horizontal="left" vertical="center" indent="2"/>
      <protection locked="0"/>
    </xf>
    <xf numFmtId="167" fontId="7" fillId="33" borderId="111" xfId="23" applyNumberFormat="1" applyFont="1" applyFill="1" applyBorder="1" applyAlignment="1" applyProtection="1">
      <alignment horizontal="left" vertical="center"/>
      <protection locked="0"/>
    </xf>
    <xf numFmtId="3" fontId="117" fillId="33" borderId="112" xfId="23" applyNumberFormat="1" applyFont="1" applyFill="1" applyBorder="1" applyAlignment="1" applyProtection="1">
      <alignment horizontal="right" vertical="center"/>
      <protection locked="0"/>
    </xf>
    <xf numFmtId="3" fontId="117" fillId="33" borderId="113" xfId="23" applyNumberFormat="1" applyFont="1" applyFill="1" applyBorder="1" applyAlignment="1" applyProtection="1">
      <alignment horizontal="right" vertical="center"/>
      <protection locked="0"/>
    </xf>
    <xf numFmtId="3" fontId="117" fillId="33" borderId="114" xfId="23" applyNumberFormat="1" applyFont="1" applyFill="1" applyBorder="1" applyAlignment="1" applyProtection="1">
      <alignment horizontal="right" vertical="center"/>
      <protection locked="0"/>
    </xf>
    <xf numFmtId="3" fontId="7" fillId="33" borderId="112" xfId="23" applyNumberFormat="1" applyFont="1" applyFill="1" applyBorder="1" applyAlignment="1" applyProtection="1">
      <alignment horizontal="center" vertical="center"/>
      <protection locked="0"/>
    </xf>
    <xf numFmtId="3" fontId="7" fillId="33" borderId="114" xfId="23" applyNumberFormat="1" applyFont="1" applyFill="1" applyBorder="1" applyAlignment="1" applyProtection="1">
      <alignment horizontal="left" vertical="center"/>
      <protection locked="0"/>
    </xf>
    <xf numFmtId="3" fontId="7" fillId="33" borderId="113" xfId="23" applyNumberFormat="1" applyFont="1" applyFill="1" applyBorder="1" applyAlignment="1" applyProtection="1">
      <alignment horizontal="center" vertical="center"/>
      <protection locked="0"/>
    </xf>
    <xf numFmtId="3" fontId="117" fillId="33" borderId="78" xfId="23" applyNumberFormat="1" applyFont="1" applyFill="1" applyBorder="1" applyAlignment="1" applyProtection="1">
      <alignment horizontal="right" vertical="center"/>
      <protection locked="0"/>
    </xf>
    <xf numFmtId="0" fontId="93" fillId="35" borderId="62" xfId="23" applyFont="1" applyFill="1" applyBorder="1" applyAlignment="1" applyProtection="1">
      <alignment horizontal="right" vertical="center"/>
      <protection locked="0"/>
    </xf>
    <xf numFmtId="3" fontId="7" fillId="33" borderId="103" xfId="23" applyNumberFormat="1" applyFont="1" applyFill="1" applyBorder="1" applyAlignment="1" applyProtection="1">
      <alignment horizontal="right" vertical="center"/>
      <protection locked="0"/>
    </xf>
    <xf numFmtId="3" fontId="7" fillId="33" borderId="73" xfId="23" applyNumberFormat="1" applyFont="1" applyFill="1" applyBorder="1" applyAlignment="1" applyProtection="1">
      <alignment horizontal="right" vertical="center"/>
      <protection locked="0"/>
    </xf>
    <xf numFmtId="49" fontId="104" fillId="43" borderId="115" xfId="70" applyNumberFormat="1" applyFont="1" applyFill="1" applyBorder="1" applyAlignment="1" applyProtection="1">
      <alignment horizontal="center" vertical="center" textRotation="90" wrapText="1"/>
      <protection/>
    </xf>
    <xf numFmtId="3" fontId="119" fillId="43" borderId="94" xfId="0" applyNumberFormat="1" applyFont="1" applyFill="1" applyBorder="1" applyAlignment="1" applyProtection="1">
      <alignment horizontal="center" vertical="center" wrapText="1"/>
      <protection locked="0"/>
    </xf>
    <xf numFmtId="0" fontId="93" fillId="33" borderId="116" xfId="0" applyFont="1" applyFill="1" applyBorder="1" applyAlignment="1">
      <alignment horizontal="left" vertical="center"/>
    </xf>
    <xf numFmtId="0" fontId="123" fillId="43" borderId="16" xfId="0" applyFont="1" applyFill="1" applyBorder="1" applyAlignment="1" applyProtection="1">
      <alignment horizontal="center" vertical="center" wrapText="1"/>
      <protection locked="0"/>
    </xf>
    <xf numFmtId="3" fontId="93" fillId="35" borderId="117" xfId="23" applyNumberFormat="1" applyFont="1" applyFill="1" applyBorder="1" applyAlignment="1" applyProtection="1">
      <alignment horizontal="center" vertical="center"/>
      <protection locked="0"/>
    </xf>
    <xf numFmtId="3" fontId="7" fillId="33" borderId="118" xfId="23" applyNumberFormat="1" applyFont="1" applyFill="1" applyBorder="1" applyAlignment="1" applyProtection="1">
      <alignment horizontal="center" vertical="center"/>
      <protection locked="0"/>
    </xf>
    <xf numFmtId="3" fontId="7" fillId="33" borderId="119" xfId="23" applyNumberFormat="1" applyFont="1" applyFill="1" applyBorder="1" applyAlignment="1" applyProtection="1">
      <alignment horizontal="center" vertical="center"/>
      <protection locked="0"/>
    </xf>
    <xf numFmtId="3" fontId="7" fillId="33" borderId="120" xfId="23" applyNumberFormat="1" applyFont="1" applyFill="1" applyBorder="1" applyAlignment="1" applyProtection="1">
      <alignment horizontal="center" vertical="center"/>
      <protection locked="0"/>
    </xf>
    <xf numFmtId="3" fontId="96" fillId="39" borderId="118" xfId="43" applyNumberFormat="1" applyFont="1" applyFill="1" applyBorder="1" applyAlignment="1">
      <alignment horizontal="center" vertical="center"/>
    </xf>
    <xf numFmtId="3" fontId="96" fillId="39" borderId="119" xfId="43" applyNumberFormat="1" applyFont="1" applyFill="1" applyBorder="1" applyAlignment="1">
      <alignment horizontal="center" vertical="center"/>
    </xf>
    <xf numFmtId="3" fontId="7" fillId="39" borderId="119" xfId="0" applyNumberFormat="1" applyFont="1" applyFill="1" applyBorder="1" applyAlignment="1">
      <alignment horizontal="center" vertical="center"/>
    </xf>
    <xf numFmtId="3" fontId="7" fillId="39" borderId="120" xfId="0" applyNumberFormat="1" applyFont="1" applyFill="1" applyBorder="1" applyAlignment="1">
      <alignment horizontal="center" vertical="center"/>
    </xf>
    <xf numFmtId="3" fontId="7" fillId="33" borderId="121" xfId="23" applyNumberFormat="1" applyFont="1" applyFill="1" applyBorder="1" applyAlignment="1" applyProtection="1">
      <alignment horizontal="center" vertical="center"/>
      <protection locked="0"/>
    </xf>
    <xf numFmtId="3" fontId="7" fillId="40" borderId="119" xfId="23" applyNumberFormat="1" applyFont="1" applyFill="1" applyBorder="1" applyAlignment="1" applyProtection="1">
      <alignment horizontal="center" vertical="center"/>
      <protection locked="0"/>
    </xf>
    <xf numFmtId="3" fontId="7" fillId="33" borderId="122" xfId="23" applyNumberFormat="1" applyFont="1" applyFill="1" applyBorder="1" applyAlignment="1" applyProtection="1">
      <alignment horizontal="center" vertical="center"/>
      <protection locked="0"/>
    </xf>
    <xf numFmtId="3" fontId="7" fillId="33" borderId="123" xfId="23" applyNumberFormat="1" applyFont="1" applyFill="1" applyBorder="1" applyAlignment="1" applyProtection="1">
      <alignment horizontal="center" vertical="center"/>
      <protection locked="0"/>
    </xf>
    <xf numFmtId="3" fontId="7" fillId="40" borderId="120" xfId="23" applyNumberFormat="1" applyFont="1" applyFill="1" applyBorder="1" applyAlignment="1" applyProtection="1">
      <alignment horizontal="center" vertical="center"/>
      <protection locked="0"/>
    </xf>
    <xf numFmtId="3" fontId="5" fillId="33" borderId="0" xfId="0" applyNumberFormat="1" applyFont="1" applyFill="1" applyBorder="1" applyAlignment="1">
      <alignment horizontal="center"/>
    </xf>
    <xf numFmtId="0" fontId="97" fillId="38" borderId="116" xfId="0" applyFont="1" applyFill="1" applyBorder="1" applyAlignment="1">
      <alignment horizontal="left" vertical="center"/>
    </xf>
    <xf numFmtId="0" fontId="97" fillId="38" borderId="124" xfId="0" applyFont="1" applyFill="1" applyBorder="1" applyAlignment="1">
      <alignment horizontal="left" vertical="center"/>
    </xf>
    <xf numFmtId="9" fontId="7" fillId="33" borderId="0" xfId="73" applyFont="1" applyFill="1" applyBorder="1" applyAlignment="1" applyProtection="1">
      <alignment horizontal="right" vertical="center"/>
      <protection locked="0"/>
    </xf>
    <xf numFmtId="9" fontId="7" fillId="33" borderId="13" xfId="73" applyFont="1" applyFill="1" applyBorder="1" applyAlignment="1" applyProtection="1">
      <alignment horizontal="right" vertical="center"/>
      <protection locked="0"/>
    </xf>
    <xf numFmtId="9" fontId="7" fillId="35" borderId="15" xfId="73" applyFont="1" applyFill="1" applyBorder="1" applyAlignment="1" applyProtection="1">
      <alignment horizontal="right" vertical="center"/>
      <protection locked="0"/>
    </xf>
    <xf numFmtId="9" fontId="93" fillId="36" borderId="11" xfId="73" applyFont="1" applyFill="1" applyBorder="1" applyAlignment="1" applyProtection="1">
      <alignment horizontal="right" vertical="center"/>
      <protection locked="0"/>
    </xf>
    <xf numFmtId="9" fontId="7" fillId="37" borderId="0" xfId="73" applyFont="1" applyFill="1" applyBorder="1" applyAlignment="1" applyProtection="1">
      <alignment horizontal="right" vertical="center"/>
      <protection locked="0"/>
    </xf>
    <xf numFmtId="9" fontId="7" fillId="40" borderId="0" xfId="73" applyFont="1" applyFill="1" applyBorder="1" applyAlignment="1" applyProtection="1">
      <alignment horizontal="right" vertical="center"/>
      <protection locked="0"/>
    </xf>
    <xf numFmtId="169" fontId="7" fillId="33" borderId="0" xfId="73" applyNumberFormat="1" applyFont="1" applyFill="1" applyBorder="1" applyAlignment="1" applyProtection="1">
      <alignment horizontal="right" vertical="center"/>
      <protection locked="0"/>
    </xf>
    <xf numFmtId="169" fontId="7" fillId="33" borderId="13" xfId="73" applyNumberFormat="1" applyFont="1" applyFill="1" applyBorder="1" applyAlignment="1" applyProtection="1">
      <alignment horizontal="right" vertical="center"/>
      <protection locked="0"/>
    </xf>
    <xf numFmtId="169" fontId="7" fillId="35" borderId="15" xfId="73" applyNumberFormat="1" applyFont="1" applyFill="1" applyBorder="1" applyAlignment="1" applyProtection="1">
      <alignment horizontal="right" vertical="center"/>
      <protection locked="0"/>
    </xf>
    <xf numFmtId="169" fontId="93" fillId="36" borderId="11" xfId="73" applyNumberFormat="1" applyFont="1" applyFill="1" applyBorder="1" applyAlignment="1" applyProtection="1">
      <alignment horizontal="right" vertical="center"/>
      <protection locked="0"/>
    </xf>
    <xf numFmtId="169" fontId="7" fillId="37" borderId="0" xfId="73" applyNumberFormat="1" applyFont="1" applyFill="1" applyBorder="1" applyAlignment="1" applyProtection="1">
      <alignment horizontal="right" vertical="center"/>
      <protection locked="0"/>
    </xf>
    <xf numFmtId="169" fontId="7" fillId="40" borderId="0" xfId="73" applyNumberFormat="1" applyFont="1" applyFill="1" applyBorder="1" applyAlignment="1" applyProtection="1">
      <alignment horizontal="right" vertical="center"/>
      <protection locked="0"/>
    </xf>
    <xf numFmtId="176" fontId="7" fillId="33" borderId="0" xfId="73" applyNumberFormat="1" applyFont="1" applyFill="1" applyBorder="1" applyAlignment="1" applyProtection="1">
      <alignment horizontal="right" vertical="center"/>
      <protection locked="0"/>
    </xf>
    <xf numFmtId="176" fontId="7" fillId="33" borderId="92" xfId="73" applyNumberFormat="1" applyFont="1" applyFill="1" applyBorder="1" applyAlignment="1" applyProtection="1">
      <alignment horizontal="right" vertical="center"/>
      <protection locked="0"/>
    </xf>
    <xf numFmtId="176" fontId="7" fillId="33" borderId="57" xfId="73" applyNumberFormat="1" applyFont="1" applyFill="1" applyBorder="1" applyAlignment="1" applyProtection="1">
      <alignment horizontal="right" vertical="center"/>
      <protection locked="0"/>
    </xf>
    <xf numFmtId="3" fontId="93" fillId="34" borderId="0" xfId="0" applyNumberFormat="1" applyFont="1" applyFill="1" applyBorder="1" applyAlignment="1" applyProtection="1">
      <alignment horizontal="left" vertical="center"/>
      <protection locked="0"/>
    </xf>
    <xf numFmtId="0" fontId="93" fillId="34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right"/>
    </xf>
    <xf numFmtId="9" fontId="7" fillId="33" borderId="50" xfId="73" applyFont="1" applyFill="1" applyBorder="1" applyAlignment="1" applyProtection="1">
      <alignment horizontal="right" vertical="center"/>
      <protection locked="0"/>
    </xf>
    <xf numFmtId="169" fontId="7" fillId="33" borderId="50" xfId="73" applyNumberFormat="1" applyFont="1" applyFill="1" applyBorder="1" applyAlignment="1" applyProtection="1">
      <alignment horizontal="right" vertical="center"/>
      <protection locked="0"/>
    </xf>
    <xf numFmtId="9" fontId="93" fillId="35" borderId="11" xfId="73" applyFont="1" applyFill="1" applyBorder="1" applyAlignment="1" applyProtection="1">
      <alignment horizontal="right" vertical="center"/>
      <protection locked="0"/>
    </xf>
    <xf numFmtId="169" fontId="93" fillId="35" borderId="11" xfId="73" applyNumberFormat="1" applyFont="1" applyFill="1" applyBorder="1" applyAlignment="1" applyProtection="1">
      <alignment horizontal="right" vertical="center"/>
      <protection locked="0"/>
    </xf>
    <xf numFmtId="176" fontId="93" fillId="35" borderId="11" xfId="73" applyNumberFormat="1" applyFont="1" applyFill="1" applyBorder="1" applyAlignment="1" applyProtection="1">
      <alignment horizontal="right" vertical="center"/>
      <protection locked="0"/>
    </xf>
    <xf numFmtId="169" fontId="6" fillId="39" borderId="125" xfId="0" applyNumberFormat="1" applyFont="1" applyFill="1" applyBorder="1" applyAlignment="1" applyProtection="1">
      <alignment horizontal="right" vertical="center"/>
      <protection/>
    </xf>
    <xf numFmtId="169" fontId="6" fillId="39" borderId="126" xfId="0" applyNumberFormat="1" applyFont="1" applyFill="1" applyBorder="1" applyAlignment="1" applyProtection="1">
      <alignment horizontal="right" vertical="center"/>
      <protection/>
    </xf>
    <xf numFmtId="169" fontId="6" fillId="39" borderId="127" xfId="73" applyNumberFormat="1" applyFont="1" applyFill="1" applyBorder="1" applyAlignment="1" applyProtection="1">
      <alignment horizontal="right" vertical="center"/>
      <protection/>
    </xf>
    <xf numFmtId="169" fontId="6" fillId="39" borderId="128" xfId="73" applyNumberFormat="1" applyFont="1" applyFill="1" applyBorder="1" applyAlignment="1" applyProtection="1">
      <alignment horizontal="right" vertical="center"/>
      <protection/>
    </xf>
    <xf numFmtId="169" fontId="6" fillId="39" borderId="127" xfId="0" applyNumberFormat="1" applyFont="1" applyFill="1" applyBorder="1" applyAlignment="1" applyProtection="1">
      <alignment horizontal="right" vertical="center"/>
      <protection/>
    </xf>
    <xf numFmtId="169" fontId="6" fillId="39" borderId="128" xfId="0" applyNumberFormat="1" applyFont="1" applyFill="1" applyBorder="1" applyAlignment="1" applyProtection="1">
      <alignment horizontal="right" vertical="center"/>
      <protection/>
    </xf>
    <xf numFmtId="169" fontId="101" fillId="41" borderId="129" xfId="0" applyNumberFormat="1" applyFont="1" applyFill="1" applyBorder="1" applyAlignment="1" applyProtection="1">
      <alignment horizontal="right" vertical="center"/>
      <protection/>
    </xf>
    <xf numFmtId="169" fontId="101" fillId="41" borderId="130" xfId="0" applyNumberFormat="1" applyFont="1" applyFill="1" applyBorder="1" applyAlignment="1" applyProtection="1">
      <alignment horizontal="right" vertical="center"/>
      <protection/>
    </xf>
    <xf numFmtId="49" fontId="114" fillId="43" borderId="131" xfId="70" applyNumberFormat="1" applyFont="1" applyFill="1" applyBorder="1" applyAlignment="1" applyProtection="1">
      <alignment horizontal="left" vertical="center" textRotation="90" wrapText="1"/>
      <protection locked="0"/>
    </xf>
    <xf numFmtId="3" fontId="7" fillId="33" borderId="72" xfId="23" applyNumberFormat="1" applyFont="1" applyFill="1" applyBorder="1" applyAlignment="1" applyProtection="1">
      <alignment horizontal="right" vertical="center"/>
      <protection locked="0"/>
    </xf>
    <xf numFmtId="3" fontId="124" fillId="45" borderId="132" xfId="0" applyNumberFormat="1" applyFont="1" applyFill="1" applyBorder="1" applyAlignment="1" applyProtection="1">
      <alignment horizontal="center" vertical="center" wrapText="1"/>
      <protection/>
    </xf>
    <xf numFmtId="9" fontId="124" fillId="45" borderId="132" xfId="0" applyNumberFormat="1" applyFont="1" applyFill="1" applyBorder="1" applyAlignment="1" applyProtection="1">
      <alignment horizontal="center" vertical="center" wrapText="1"/>
      <protection/>
    </xf>
    <xf numFmtId="172" fontId="101" fillId="45" borderId="132" xfId="0" applyNumberFormat="1" applyFont="1" applyFill="1" applyBorder="1" applyAlignment="1" applyProtection="1">
      <alignment horizontal="center" vertical="center" wrapText="1"/>
      <protection/>
    </xf>
    <xf numFmtId="9" fontId="101" fillId="45" borderId="132" xfId="0" applyNumberFormat="1" applyFont="1" applyFill="1" applyBorder="1" applyAlignment="1" applyProtection="1">
      <alignment horizontal="center" vertical="center" wrapText="1"/>
      <protection/>
    </xf>
    <xf numFmtId="168" fontId="101" fillId="45" borderId="133" xfId="0" applyNumberFormat="1" applyFont="1" applyFill="1" applyBorder="1" applyAlignment="1" applyProtection="1">
      <alignment horizontal="center" vertical="center" wrapText="1"/>
      <protection/>
    </xf>
    <xf numFmtId="164" fontId="105" fillId="43" borderId="68" xfId="70" applyNumberFormat="1" applyFont="1" applyFill="1" applyBorder="1" applyAlignment="1" applyProtection="1">
      <alignment horizontal="center" vertical="center" textRotation="90" wrapText="1"/>
      <protection locked="0"/>
    </xf>
    <xf numFmtId="196" fontId="115" fillId="39" borderId="0" xfId="0" applyNumberFormat="1" applyFont="1" applyFill="1" applyBorder="1" applyAlignment="1" applyProtection="1">
      <alignment horizontal="right" vertical="center"/>
      <protection/>
    </xf>
    <xf numFmtId="9" fontId="7" fillId="33" borderId="12" xfId="73" applyFont="1" applyFill="1" applyBorder="1" applyAlignment="1" applyProtection="1">
      <alignment horizontal="right" vertical="center"/>
      <protection locked="0"/>
    </xf>
    <xf numFmtId="169" fontId="7" fillId="33" borderId="12" xfId="73" applyNumberFormat="1" applyFont="1" applyFill="1" applyBorder="1" applyAlignment="1" applyProtection="1">
      <alignment horizontal="right" vertical="center"/>
      <protection locked="0"/>
    </xf>
    <xf numFmtId="9" fontId="7" fillId="33" borderId="14" xfId="73" applyFont="1" applyFill="1" applyBorder="1" applyAlignment="1" applyProtection="1">
      <alignment horizontal="right" vertical="center"/>
      <protection locked="0"/>
    </xf>
    <xf numFmtId="169" fontId="7" fillId="33" borderId="14" xfId="73" applyNumberFormat="1" applyFont="1" applyFill="1" applyBorder="1" applyAlignment="1" applyProtection="1">
      <alignment horizontal="right" vertical="center"/>
      <protection locked="0"/>
    </xf>
    <xf numFmtId="176" fontId="93" fillId="35" borderId="61" xfId="73" applyNumberFormat="1" applyFont="1" applyFill="1" applyBorder="1" applyAlignment="1" applyProtection="1">
      <alignment horizontal="right" vertical="center"/>
      <protection locked="0"/>
    </xf>
    <xf numFmtId="176" fontId="7" fillId="33" borderId="63" xfId="73" applyNumberFormat="1" applyFont="1" applyFill="1" applyBorder="1" applyAlignment="1" applyProtection="1">
      <alignment horizontal="right" vertical="center"/>
      <protection locked="0"/>
    </xf>
    <xf numFmtId="176" fontId="7" fillId="35" borderId="62" xfId="73" applyNumberFormat="1" applyFont="1" applyFill="1" applyBorder="1" applyAlignment="1" applyProtection="1">
      <alignment horizontal="right" vertical="center"/>
      <protection locked="0"/>
    </xf>
    <xf numFmtId="176" fontId="7" fillId="33" borderId="59" xfId="73" applyNumberFormat="1" applyFont="1" applyFill="1" applyBorder="1" applyAlignment="1" applyProtection="1">
      <alignment horizontal="right" vertical="center"/>
      <protection locked="0"/>
    </xf>
    <xf numFmtId="176" fontId="93" fillId="36" borderId="61" xfId="73" applyNumberFormat="1" applyFont="1" applyFill="1" applyBorder="1" applyAlignment="1" applyProtection="1">
      <alignment horizontal="right" vertical="center"/>
      <protection locked="0"/>
    </xf>
    <xf numFmtId="0" fontId="93" fillId="37" borderId="64" xfId="23" applyFont="1" applyFill="1" applyBorder="1" applyAlignment="1" applyProtection="1">
      <alignment horizontal="left" vertical="center"/>
      <protection locked="0"/>
    </xf>
    <xf numFmtId="176" fontId="7" fillId="37" borderId="59" xfId="73" applyNumberFormat="1" applyFont="1" applyFill="1" applyBorder="1" applyAlignment="1" applyProtection="1">
      <alignment horizontal="right" vertical="center"/>
      <protection locked="0"/>
    </xf>
    <xf numFmtId="176" fontId="7" fillId="40" borderId="59" xfId="73" applyNumberFormat="1" applyFont="1" applyFill="1" applyBorder="1" applyAlignment="1" applyProtection="1">
      <alignment horizontal="right" vertical="center"/>
      <protection locked="0"/>
    </xf>
    <xf numFmtId="176" fontId="7" fillId="33" borderId="73" xfId="73" applyNumberFormat="1" applyFont="1" applyFill="1" applyBorder="1" applyAlignment="1" applyProtection="1">
      <alignment horizontal="right" vertical="center"/>
      <protection locked="0"/>
    </xf>
    <xf numFmtId="41" fontId="7" fillId="37" borderId="0" xfId="23" applyNumberFormat="1" applyFont="1" applyFill="1" applyBorder="1" applyAlignment="1" applyProtection="1">
      <alignment horizontal="right" vertical="center"/>
      <protection locked="0"/>
    </xf>
    <xf numFmtId="0" fontId="7" fillId="37" borderId="66" xfId="23" applyFont="1" applyFill="1" applyBorder="1" applyAlignment="1" applyProtection="1">
      <alignment horizontal="left" vertical="center"/>
      <protection locked="0"/>
    </xf>
    <xf numFmtId="167" fontId="9" fillId="37" borderId="87" xfId="0" applyNumberFormat="1" applyFont="1" applyFill="1" applyBorder="1" applyAlignment="1">
      <alignment horizontal="left"/>
    </xf>
    <xf numFmtId="0" fontId="97" fillId="43" borderId="52" xfId="0" applyFont="1" applyFill="1" applyBorder="1" applyAlignment="1" applyProtection="1">
      <alignment horizontal="center" vertical="center"/>
      <protection locked="0"/>
    </xf>
    <xf numFmtId="0" fontId="97" fillId="43" borderId="16" xfId="0" applyFont="1" applyFill="1" applyBorder="1" applyAlignment="1" applyProtection="1">
      <alignment horizontal="center" vertical="center"/>
      <protection locked="0"/>
    </xf>
    <xf numFmtId="0" fontId="97" fillId="43" borderId="11" xfId="0" applyFont="1" applyFill="1" applyBorder="1" applyAlignment="1" applyProtection="1">
      <alignment horizontal="center" vertical="center"/>
      <protection locked="0"/>
    </xf>
    <xf numFmtId="0" fontId="123" fillId="43" borderId="16" xfId="0" applyFont="1" applyFill="1" applyBorder="1" applyAlignment="1" applyProtection="1">
      <alignment horizontal="center" vertical="center"/>
      <protection locked="0"/>
    </xf>
    <xf numFmtId="0" fontId="123" fillId="43" borderId="11" xfId="0" applyFont="1" applyFill="1" applyBorder="1" applyAlignment="1" applyProtection="1">
      <alignment horizontal="center" vertical="center"/>
      <protection locked="0"/>
    </xf>
    <xf numFmtId="0" fontId="123" fillId="43" borderId="54" xfId="0" applyFont="1" applyFill="1" applyBorder="1" applyAlignment="1" applyProtection="1">
      <alignment horizontal="center" vertical="center"/>
      <protection locked="0"/>
    </xf>
    <xf numFmtId="0" fontId="17" fillId="43" borderId="16" xfId="0" applyFont="1" applyFill="1" applyBorder="1" applyAlignment="1" applyProtection="1">
      <alignment horizontal="center" vertical="center" wrapText="1"/>
      <protection locked="0"/>
    </xf>
    <xf numFmtId="0" fontId="123" fillId="43" borderId="11" xfId="0" applyFont="1" applyFill="1" applyBorder="1" applyAlignment="1" applyProtection="1">
      <alignment horizontal="center" vertical="center" wrapText="1"/>
      <protection locked="0"/>
    </xf>
    <xf numFmtId="0" fontId="123" fillId="43" borderId="54" xfId="0" applyFont="1" applyFill="1" applyBorder="1" applyAlignment="1" applyProtection="1">
      <alignment horizontal="center" vertical="center" wrapText="1"/>
      <protection locked="0"/>
    </xf>
    <xf numFmtId="0" fontId="97" fillId="43" borderId="134" xfId="0" applyFont="1" applyFill="1" applyBorder="1" applyAlignment="1" applyProtection="1">
      <alignment horizontal="center" vertical="center"/>
      <protection locked="0"/>
    </xf>
    <xf numFmtId="0" fontId="97" fillId="43" borderId="135" xfId="0" applyFont="1" applyFill="1" applyBorder="1" applyAlignment="1" applyProtection="1">
      <alignment horizontal="center" vertical="center"/>
      <protection locked="0"/>
    </xf>
    <xf numFmtId="0" fontId="97" fillId="43" borderId="19" xfId="0" applyFont="1" applyFill="1" applyBorder="1" applyAlignment="1" applyProtection="1">
      <alignment horizontal="center" vertical="center"/>
      <protection locked="0"/>
    </xf>
    <xf numFmtId="3" fontId="97" fillId="43" borderId="11" xfId="0" applyNumberFormat="1" applyFont="1" applyFill="1" applyBorder="1" applyAlignment="1" applyProtection="1">
      <alignment horizontal="center" vertical="center" wrapText="1"/>
      <protection locked="0"/>
    </xf>
    <xf numFmtId="3" fontId="97" fillId="43" borderId="61" xfId="0" applyNumberFormat="1" applyFont="1" applyFill="1" applyBorder="1" applyAlignment="1" applyProtection="1">
      <alignment horizontal="center" vertical="center" wrapText="1"/>
      <protection locked="0"/>
    </xf>
    <xf numFmtId="0" fontId="97" fillId="43" borderId="52" xfId="0" applyFont="1" applyFill="1" applyBorder="1" applyAlignment="1" applyProtection="1">
      <alignment horizontal="center" vertical="center" wrapText="1"/>
      <protection locked="0"/>
    </xf>
    <xf numFmtId="164" fontId="97" fillId="43" borderId="136" xfId="70" applyNumberFormat="1" applyFont="1" applyFill="1" applyBorder="1" applyAlignment="1" applyProtection="1">
      <alignment horizontal="center" vertical="top" wrapText="1"/>
      <protection locked="0"/>
    </xf>
    <xf numFmtId="164" fontId="97" fillId="43" borderId="137" xfId="70" applyNumberFormat="1" applyFont="1" applyFill="1" applyBorder="1" applyAlignment="1" applyProtection="1">
      <alignment horizontal="center" vertical="top" wrapText="1"/>
      <protection locked="0"/>
    </xf>
    <xf numFmtId="3" fontId="123" fillId="43" borderId="16" xfId="0" applyNumberFormat="1" applyFont="1" applyFill="1" applyBorder="1" applyAlignment="1" applyProtection="1">
      <alignment horizontal="center" vertical="center" wrapText="1"/>
      <protection locked="0"/>
    </xf>
    <xf numFmtId="3" fontId="123" fillId="43" borderId="11" xfId="0" applyNumberFormat="1" applyFont="1" applyFill="1" applyBorder="1" applyAlignment="1" applyProtection="1">
      <alignment horizontal="center" vertical="center" wrapText="1"/>
      <protection locked="0"/>
    </xf>
    <xf numFmtId="3" fontId="123" fillId="43" borderId="54" xfId="0" applyNumberFormat="1" applyFont="1" applyFill="1" applyBorder="1" applyAlignment="1" applyProtection="1">
      <alignment horizontal="center" vertical="center" wrapText="1"/>
      <protection locked="0"/>
    </xf>
    <xf numFmtId="0" fontId="123" fillId="43" borderId="12" xfId="0" applyFont="1" applyFill="1" applyBorder="1" applyAlignment="1" applyProtection="1">
      <alignment horizontal="center" vertical="center"/>
      <protection locked="0"/>
    </xf>
    <xf numFmtId="0" fontId="123" fillId="43" borderId="138" xfId="0" applyFont="1" applyFill="1" applyBorder="1" applyAlignment="1" applyProtection="1">
      <alignment horizontal="center" vertical="center"/>
      <protection locked="0"/>
    </xf>
    <xf numFmtId="3" fontId="123" fillId="43" borderId="108" xfId="0" applyNumberFormat="1" applyFont="1" applyFill="1" applyBorder="1" applyAlignment="1" applyProtection="1">
      <alignment horizontal="center" vertical="center"/>
      <protection locked="0"/>
    </xf>
    <xf numFmtId="3" fontId="123" fillId="43" borderId="12" xfId="0" applyNumberFormat="1" applyFont="1" applyFill="1" applyBorder="1" applyAlignment="1" applyProtection="1">
      <alignment horizontal="center" vertical="center"/>
      <protection locked="0"/>
    </xf>
    <xf numFmtId="0" fontId="97" fillId="43" borderId="16" xfId="0" applyFont="1" applyFill="1" applyBorder="1" applyAlignment="1" applyProtection="1">
      <alignment horizontal="center" vertical="center" wrapText="1"/>
      <protection locked="0"/>
    </xf>
    <xf numFmtId="0" fontId="97" fillId="43" borderId="11" xfId="0" applyFont="1" applyFill="1" applyBorder="1" applyAlignment="1" applyProtection="1">
      <alignment horizontal="center" vertical="center" wrapText="1"/>
      <protection locked="0"/>
    </xf>
    <xf numFmtId="0" fontId="97" fillId="43" borderId="54" xfId="0" applyFont="1" applyFill="1" applyBorder="1" applyAlignment="1" applyProtection="1">
      <alignment horizontal="center" vertical="center"/>
      <protection locked="0"/>
    </xf>
    <xf numFmtId="0" fontId="101" fillId="45" borderId="139" xfId="0" applyFont="1" applyFill="1" applyBorder="1" applyAlignment="1" applyProtection="1">
      <alignment horizontal="center" vertical="center"/>
      <protection/>
    </xf>
    <xf numFmtId="0" fontId="101" fillId="45" borderId="17" xfId="0" applyFont="1" applyFill="1" applyBorder="1" applyAlignment="1" applyProtection="1">
      <alignment horizontal="center" vertical="center"/>
      <protection/>
    </xf>
    <xf numFmtId="0" fontId="101" fillId="45" borderId="140" xfId="0" applyFont="1" applyFill="1" applyBorder="1" applyAlignment="1" applyProtection="1">
      <alignment horizontal="center" vertical="center"/>
      <protection/>
    </xf>
    <xf numFmtId="0" fontId="101" fillId="45" borderId="141" xfId="0" applyFont="1" applyFill="1" applyBorder="1" applyAlignment="1" applyProtection="1">
      <alignment horizontal="center" vertical="center"/>
      <protection/>
    </xf>
    <xf numFmtId="0" fontId="101" fillId="45" borderId="50" xfId="0" applyFont="1" applyFill="1" applyBorder="1" applyAlignment="1" applyProtection="1">
      <alignment horizontal="center" vertical="center"/>
      <protection/>
    </xf>
    <xf numFmtId="0" fontId="101" fillId="45" borderId="142" xfId="0" applyFont="1" applyFill="1" applyBorder="1" applyAlignment="1" applyProtection="1">
      <alignment horizontal="center" vertical="center"/>
      <protection/>
    </xf>
    <xf numFmtId="0" fontId="97" fillId="43" borderId="54" xfId="0" applyFont="1" applyFill="1" applyBorder="1" applyAlignment="1" applyProtection="1">
      <alignment horizontal="center" vertical="center" wrapText="1"/>
      <protection locked="0"/>
    </xf>
    <xf numFmtId="0" fontId="99" fillId="33" borderId="29" xfId="0" applyFont="1" applyFill="1" applyBorder="1" applyAlignment="1">
      <alignment horizontal="left" vertical="center"/>
    </xf>
    <xf numFmtId="0" fontId="99" fillId="33" borderId="34" xfId="0" applyFont="1" applyFill="1" applyBorder="1" applyAlignment="1">
      <alignment horizontal="left" vertical="center"/>
    </xf>
    <xf numFmtId="0" fontId="99" fillId="33" borderId="28" xfId="0" applyFont="1" applyFill="1" applyBorder="1" applyAlignment="1">
      <alignment horizontal="left" vertical="center"/>
    </xf>
    <xf numFmtId="0" fontId="99" fillId="33" borderId="143" xfId="0" applyFont="1" applyFill="1" applyBorder="1" applyAlignment="1">
      <alignment horizontal="left" vertical="center"/>
    </xf>
    <xf numFmtId="0" fontId="99" fillId="33" borderId="144" xfId="0" applyFont="1" applyFill="1" applyBorder="1" applyAlignment="1">
      <alignment horizontal="left" vertical="center"/>
    </xf>
    <xf numFmtId="0" fontId="99" fillId="33" borderId="145" xfId="0" applyFont="1" applyFill="1" applyBorder="1" applyAlignment="1">
      <alignment horizontal="left" vertical="center"/>
    </xf>
    <xf numFmtId="0" fontId="99" fillId="33" borderId="146" xfId="0" applyFont="1" applyFill="1" applyBorder="1" applyAlignment="1">
      <alignment horizontal="left" vertical="center"/>
    </xf>
    <xf numFmtId="0" fontId="99" fillId="33" borderId="147" xfId="0" applyFont="1" applyFill="1" applyBorder="1" applyAlignment="1">
      <alignment horizontal="left" vertical="center"/>
    </xf>
  </cellXfs>
  <cellStyles count="6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cel Built-in Norm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1" xfId="61"/>
    <cellStyle name="Normal 2" xfId="62"/>
    <cellStyle name="Normal 3" xfId="63"/>
    <cellStyle name="Normal 4" xfId="64"/>
    <cellStyle name="Normal 5" xfId="65"/>
    <cellStyle name="Normal 5 2" xfId="66"/>
    <cellStyle name="Normal 6" xfId="67"/>
    <cellStyle name="Normal 7" xfId="68"/>
    <cellStyle name="Normal 8" xfId="69"/>
    <cellStyle name="Normal_Online Schedule Template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dxfs count="149"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ont>
        <color rgb="FFFF5050"/>
      </font>
    </dxf>
  </dxfs>
  <tableStyles count="1" defaultTableStyle="TableStyleMedium9" defaultPivotStyle="PivotStyleLight16">
    <tableStyle name="Table Style 1" pivot="0" count="1">
      <tableStyleElement type="firstRowStripe" dxfId="1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thinkdigital" TargetMode="External" /><Relationship Id="rId6" Type="http://schemas.openxmlformats.org/officeDocument/2006/relationships/hyperlink" Target="http://www.facebook.com/thinkdigital" TargetMode="External" /><Relationship Id="rId7" Type="http://schemas.openxmlformats.org/officeDocument/2006/relationships/hyperlink" Target="http://www.thinkdigital.ro/" TargetMode="External" /><Relationship Id="rId8" Type="http://schemas.openxmlformats.org/officeDocument/2006/relationships/hyperlink" Target="http://www.thinkdigital.ro/" TargetMode="External" /><Relationship Id="rId9" Type="http://schemas.openxmlformats.org/officeDocument/2006/relationships/hyperlink" Target="http://www.facebook.com/thinkdigital" TargetMode="External" /><Relationship Id="rId10" Type="http://schemas.openxmlformats.org/officeDocument/2006/relationships/hyperlink" Target="http://www.facebook.com/thinkdigita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hinkdigital.ro/" TargetMode="External" /><Relationship Id="rId3" Type="http://schemas.openxmlformats.org/officeDocument/2006/relationships/hyperlink" Target="http://www.thinkdigital.ro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66675</xdr:rowOff>
    </xdr:from>
    <xdr:to>
      <xdr:col>1</xdr:col>
      <xdr:colOff>1581150</xdr:colOff>
      <xdr:row>5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3</xdr:row>
      <xdr:rowOff>57150</xdr:rowOff>
    </xdr:from>
    <xdr:to>
      <xdr:col>4</xdr:col>
      <xdr:colOff>942975</xdr:colOff>
      <xdr:row>5</xdr:row>
      <xdr:rowOff>114300</xdr:rowOff>
    </xdr:to>
    <xdr:pic>
      <xdr:nvPicPr>
        <xdr:cNvPr id="2" name="Picture 2" descr="facebook_logo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60960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66675</xdr:rowOff>
    </xdr:from>
    <xdr:to>
      <xdr:col>1</xdr:col>
      <xdr:colOff>1581150</xdr:colOff>
      <xdr:row>5</xdr:row>
      <xdr:rowOff>142875</xdr:rowOff>
    </xdr:to>
    <xdr:pic>
      <xdr:nvPicPr>
        <xdr:cNvPr id="3" name="Picture 6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3</xdr:row>
      <xdr:rowOff>57150</xdr:rowOff>
    </xdr:from>
    <xdr:to>
      <xdr:col>4</xdr:col>
      <xdr:colOff>942975</xdr:colOff>
      <xdr:row>5</xdr:row>
      <xdr:rowOff>114300</xdr:rowOff>
    </xdr:to>
    <xdr:pic>
      <xdr:nvPicPr>
        <xdr:cNvPr id="4" name="Picture 2" descr="facebook_logo.png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60960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1457325</xdr:colOff>
      <xdr:row>4</xdr:row>
      <xdr:rowOff>152400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4</xdr:row>
      <xdr:rowOff>152400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1</xdr:col>
      <xdr:colOff>1524000</xdr:colOff>
      <xdr:row>6</xdr:row>
      <xdr:rowOff>19050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200025</xdr:rowOff>
    </xdr:from>
    <xdr:to>
      <xdr:col>7</xdr:col>
      <xdr:colOff>304800</xdr:colOff>
      <xdr:row>0</xdr:row>
      <xdr:rowOff>781050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4230" b="8625"/>
        <a:stretch>
          <a:fillRect/>
        </a:stretch>
      </xdr:blipFill>
      <xdr:spPr>
        <a:xfrm>
          <a:off x="4857750" y="200025"/>
          <a:ext cx="4086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152400</xdr:rowOff>
    </xdr:from>
    <xdr:to>
      <xdr:col>2</xdr:col>
      <xdr:colOff>2124075</xdr:colOff>
      <xdr:row>0</xdr:row>
      <xdr:rowOff>752475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2400"/>
          <a:ext cx="3552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ThinkDigital\_Iuliana\Budgeting\august\16.08\110816_TD_RO_INVOIC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ing_RO"/>
      <sheetName val="MediaMind_RO"/>
      <sheetName val="help"/>
      <sheetName val="Bud_pivot"/>
      <sheetName val="MM_pivot"/>
      <sheetName val="Sales Pivot"/>
      <sheetName val="Sales Pivot MM"/>
      <sheetName val="Property Pivot"/>
    </sheetNames>
    <sheetDataSet>
      <sheetData sheetId="2">
        <row r="11">
          <cell r="C11" t="str">
            <v>CPM</v>
          </cell>
        </row>
        <row r="12">
          <cell r="C12" t="str">
            <v>CPC</v>
          </cell>
        </row>
        <row r="13">
          <cell r="C13" t="str">
            <v>Special Project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d-ro@thinkdigital.net" TargetMode="External" /><Relationship Id="rId2" Type="http://schemas.openxmlformats.org/officeDocument/2006/relationships/hyperlink" Target="mailto:sales-ro@thinkdigital.net" TargetMode="External" /><Relationship Id="rId3" Type="http://schemas.openxmlformats.org/officeDocument/2006/relationships/hyperlink" Target="mailto:accounting-ro@thinkdigital.ne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.radiozu.ro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.radiozu.ro/" TargetMode="External" /><Relationship Id="rId2" Type="http://schemas.openxmlformats.org/officeDocument/2006/relationships/hyperlink" Target="http://m.radiozu.ro/" TargetMode="External" /><Relationship Id="rId3" Type="http://schemas.openxmlformats.org/officeDocument/2006/relationships/hyperlink" Target="https://www.youtube.com/user/sector7tv" TargetMode="External" /><Relationship Id="rId4" Type="http://schemas.openxmlformats.org/officeDocument/2006/relationships/hyperlink" Target="https://www.youtube.com/user/DoZaDeHas" TargetMode="External" /><Relationship Id="rId5" Type="http://schemas.openxmlformats.org/officeDocument/2006/relationships/hyperlink" Target="https://www.youtube.com/user/10Lucruri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.radiozu.ro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hvoong.com/" TargetMode="External" /><Relationship Id="rId2" Type="http://schemas.openxmlformats.org/officeDocument/2006/relationships/hyperlink" Target="http://www.ziddu.com/" TargetMode="External" /><Relationship Id="rId3" Type="http://schemas.openxmlformats.org/officeDocument/2006/relationships/hyperlink" Target="http://www.ziddu.com/" TargetMode="External" /><Relationship Id="rId4" Type="http://schemas.openxmlformats.org/officeDocument/2006/relationships/hyperlink" Target="http://www.youtube.com/user/sector7tv" TargetMode="External" /><Relationship Id="rId5" Type="http://schemas.openxmlformats.org/officeDocument/2006/relationships/hyperlink" Target="http://www.youtube.com/user/sector7tv" TargetMode="External" /><Relationship Id="rId6" Type="http://schemas.openxmlformats.org/officeDocument/2006/relationships/hyperlink" Target="http://www.youtube.com/user/sector7tv" TargetMode="Externa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C"/>
  </sheetPr>
  <dimension ref="A1:E40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0.9921875" style="12" customWidth="1"/>
    <col min="2" max="2" width="33.140625" style="1" customWidth="1"/>
    <col min="3" max="3" width="46.8515625" style="2" bestFit="1" customWidth="1"/>
    <col min="4" max="4" width="8.7109375" style="1" customWidth="1"/>
    <col min="5" max="5" width="20.8515625" style="1" bestFit="1" customWidth="1"/>
    <col min="6" max="16384" width="9.140625" style="1" customWidth="1"/>
  </cols>
  <sheetData>
    <row r="1" ht="13.5" customHeight="1">
      <c r="A1" s="1"/>
    </row>
    <row r="2" ht="15"/>
    <row r="3" spans="1:5" ht="15">
      <c r="A3" s="1"/>
      <c r="E3" s="3" t="s">
        <v>207</v>
      </c>
    </row>
    <row r="4" ht="15"/>
    <row r="5" ht="15"/>
    <row r="6" spans="1:5" ht="15">
      <c r="A6" s="1"/>
      <c r="E6" s="1" t="s">
        <v>213</v>
      </c>
    </row>
    <row r="7" spans="1:3" ht="24.75" customHeight="1">
      <c r="A7" s="1"/>
      <c r="B7" s="4"/>
      <c r="C7" s="5" t="s">
        <v>210</v>
      </c>
    </row>
    <row r="8" spans="1:4" ht="15">
      <c r="A8" s="1"/>
      <c r="C8" s="60" t="s">
        <v>805</v>
      </c>
      <c r="D8" s="101"/>
    </row>
    <row r="9" spans="1:4" ht="15">
      <c r="A9" s="1"/>
      <c r="C9" s="60" t="s">
        <v>795</v>
      </c>
      <c r="D9" s="101"/>
    </row>
    <row r="10" spans="1:4" ht="15">
      <c r="A10" s="1"/>
      <c r="C10" s="60" t="s">
        <v>796</v>
      </c>
      <c r="D10" s="101"/>
    </row>
    <row r="11" spans="1:4" ht="15">
      <c r="A11" s="1"/>
      <c r="C11" s="60" t="s">
        <v>797</v>
      </c>
      <c r="D11" s="101"/>
    </row>
    <row r="12" spans="1:3" ht="18">
      <c r="A12" s="1"/>
      <c r="C12" s="6"/>
    </row>
    <row r="13" spans="1:3" ht="24.75" customHeight="1">
      <c r="A13" s="1"/>
      <c r="B13" s="4"/>
      <c r="C13" s="322" t="s">
        <v>228</v>
      </c>
    </row>
    <row r="14" spans="1:4" ht="15" customHeight="1">
      <c r="A14" s="1"/>
      <c r="B14" s="7"/>
      <c r="C14" s="60" t="s">
        <v>297</v>
      </c>
      <c r="D14" s="8"/>
    </row>
    <row r="15" spans="1:4" ht="15" customHeight="1">
      <c r="A15" s="1"/>
      <c r="B15" s="9"/>
      <c r="C15" s="60" t="s">
        <v>806</v>
      </c>
      <c r="D15" s="8"/>
    </row>
    <row r="16" spans="1:4" ht="15" customHeight="1">
      <c r="A16" s="1"/>
      <c r="B16" s="7"/>
      <c r="C16" s="60" t="s">
        <v>807</v>
      </c>
      <c r="D16" s="8"/>
    </row>
    <row r="17" ht="15">
      <c r="A17" s="1"/>
    </row>
    <row r="18" ht="15" customHeight="1">
      <c r="C18" s="10" t="s">
        <v>220</v>
      </c>
    </row>
    <row r="39" ht="15">
      <c r="A39" s="11"/>
    </row>
    <row r="40" ht="15">
      <c r="C40" s="1"/>
    </row>
  </sheetData>
  <sheetProtection/>
  <conditionalFormatting sqref="C14:C16">
    <cfRule type="expression" priority="31" dxfId="0" stopIfTrue="1">
      <formula>MOD(ROW(),2)=0</formula>
    </cfRule>
  </conditionalFormatting>
  <conditionalFormatting sqref="C7">
    <cfRule type="expression" priority="30" dxfId="0" stopIfTrue="1">
      <formula>MOD(ROW(),2)=0</formula>
    </cfRule>
  </conditionalFormatting>
  <conditionalFormatting sqref="C8:C11">
    <cfRule type="expression" priority="1" dxfId="0" stopIfTrue="1">
      <formula>MOD(ROW(),2)=0</formula>
    </cfRule>
  </conditionalFormatting>
  <hyperlinks>
    <hyperlink ref="C11" location="sitelist!A1" display="sitelist"/>
    <hyperlink ref="C15" r:id="rId1" display="bd-ro@thinkdigital.net  to JOIN OUR AD-NETWORK"/>
    <hyperlink ref="C14" r:id="rId2" display="sales-ro@thinkdigital.net for MEDIA ENQUIRIES"/>
    <hyperlink ref="C8" location="'ad-network'!A1" display="ad-network"/>
    <hyperlink ref="C10" location="'media-plan'!A1" display="media-plan"/>
    <hyperlink ref="C9" location="'social endorsement'!A1" display="social endorsement"/>
    <hyperlink ref="C16" r:id="rId3" display="accounting-ro@thinkdigital.net for FINANCIAL ENQUIRIES"/>
  </hyperlinks>
  <printOptions/>
  <pageMargins left="0.25" right="0.25" top="0.75" bottom="0.75" header="0.3" footer="0.3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B1:AH109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" sqref="B6"/>
    </sheetView>
  </sheetViews>
  <sheetFormatPr defaultColWidth="9.140625" defaultRowHeight="13.5" customHeight="1" outlineLevelRow="1"/>
  <cols>
    <col min="1" max="1" width="0.9921875" style="17" customWidth="1"/>
    <col min="2" max="2" width="24.57421875" style="17" customWidth="1"/>
    <col min="3" max="3" width="20.00390625" style="17" customWidth="1"/>
    <col min="4" max="7" width="12.7109375" style="29" customWidth="1"/>
    <col min="8" max="8" width="4.28125" style="170" customWidth="1"/>
    <col min="9" max="9" width="12.28125" style="29" customWidth="1"/>
    <col min="10" max="10" width="12.28125" style="29" bestFit="1" customWidth="1"/>
    <col min="11" max="13" width="8.00390625" style="53" customWidth="1"/>
    <col min="14" max="14" width="9.140625" style="104" customWidth="1"/>
    <col min="15" max="15" width="9.57421875" style="18" bestFit="1" customWidth="1"/>
    <col min="16" max="16" width="11.57421875" style="352" bestFit="1" customWidth="1"/>
    <col min="17" max="17" width="9.421875" style="13" bestFit="1" customWidth="1"/>
    <col min="18" max="18" width="2.8515625" style="15" customWidth="1"/>
    <col min="19" max="19" width="2.8515625" style="111" customWidth="1"/>
    <col min="20" max="20" width="2.8515625" style="15" customWidth="1"/>
    <col min="21" max="21" width="2.8515625" style="49" customWidth="1"/>
    <col min="22" max="24" width="2.8515625" style="111" customWidth="1"/>
    <col min="25" max="25" width="2.8515625" style="112" customWidth="1"/>
    <col min="26" max="28" width="2.8515625" style="111" customWidth="1"/>
    <col min="29" max="29" width="7.57421875" style="45" customWidth="1"/>
    <col min="30" max="30" width="9.421875" style="18" customWidth="1"/>
    <col min="31" max="31" width="8.57421875" style="18" customWidth="1"/>
    <col min="32" max="32" width="11.57421875" style="45" customWidth="1"/>
    <col min="33" max="16384" width="9.140625" style="17" customWidth="1"/>
  </cols>
  <sheetData>
    <row r="1" spans="2:30" ht="13.5" customHeight="1">
      <c r="B1" s="13"/>
      <c r="C1" s="14"/>
      <c r="D1" s="46"/>
      <c r="E1" s="46"/>
      <c r="F1" s="107"/>
      <c r="G1" s="107"/>
      <c r="H1" s="147"/>
      <c r="I1" s="107"/>
      <c r="J1" s="107"/>
      <c r="K1" s="52"/>
      <c r="L1" s="52"/>
      <c r="M1" s="52"/>
      <c r="O1" s="16"/>
      <c r="P1" s="340"/>
      <c r="T1" s="57"/>
      <c r="U1" s="25"/>
      <c r="X1" s="57"/>
      <c r="Y1" s="110"/>
      <c r="AA1" s="57"/>
      <c r="AD1" s="16"/>
    </row>
    <row r="2" spans="4:32" s="329" customFormat="1" ht="13.5" customHeight="1">
      <c r="D2" s="330"/>
      <c r="E2" s="331"/>
      <c r="F2" s="331"/>
      <c r="G2" s="331"/>
      <c r="H2" s="332"/>
      <c r="I2" s="331"/>
      <c r="J2" s="331"/>
      <c r="K2" s="333"/>
      <c r="L2" s="333"/>
      <c r="M2" s="333"/>
      <c r="O2" s="341"/>
      <c r="P2" s="342"/>
      <c r="Q2" s="334"/>
      <c r="R2" s="331"/>
      <c r="S2" s="331"/>
      <c r="T2" s="331"/>
      <c r="U2" s="335"/>
      <c r="V2" s="331"/>
      <c r="W2" s="331"/>
      <c r="X2" s="331"/>
      <c r="Y2" s="335"/>
      <c r="Z2" s="331"/>
      <c r="AA2" s="331"/>
      <c r="AB2" s="331"/>
      <c r="AC2" s="336"/>
      <c r="AD2" s="337"/>
      <c r="AE2" s="337"/>
      <c r="AF2" s="336"/>
    </row>
    <row r="3" spans="2:31" ht="13.5" customHeight="1" thickBot="1">
      <c r="B3" s="13"/>
      <c r="C3" s="48"/>
      <c r="D3" s="392"/>
      <c r="E3" s="19"/>
      <c r="F3" s="91"/>
      <c r="G3" s="19"/>
      <c r="H3" s="51"/>
      <c r="I3" s="91"/>
      <c r="J3" s="19"/>
      <c r="K3" s="52"/>
      <c r="L3" s="52"/>
      <c r="M3" s="320"/>
      <c r="O3" s="16"/>
      <c r="P3" s="343"/>
      <c r="AD3" s="16"/>
      <c r="AE3" s="16"/>
    </row>
    <row r="4" spans="2:32" ht="13.5" customHeight="1" thickBot="1">
      <c r="B4" s="13"/>
      <c r="C4" s="13"/>
      <c r="D4" s="564" t="s">
        <v>3</v>
      </c>
      <c r="E4" s="565"/>
      <c r="F4" s="565"/>
      <c r="G4" s="565"/>
      <c r="H4" s="565"/>
      <c r="I4" s="565"/>
      <c r="J4" s="566"/>
      <c r="K4" s="564" t="s">
        <v>801</v>
      </c>
      <c r="L4" s="565"/>
      <c r="M4" s="565"/>
      <c r="N4" s="565"/>
      <c r="O4" s="565"/>
      <c r="P4" s="565"/>
      <c r="Q4" s="566"/>
      <c r="R4" s="561" t="s">
        <v>447</v>
      </c>
      <c r="S4" s="562"/>
      <c r="T4" s="562"/>
      <c r="U4" s="562"/>
      <c r="V4" s="562"/>
      <c r="W4" s="562"/>
      <c r="X4" s="562"/>
      <c r="Y4" s="562"/>
      <c r="Z4" s="562"/>
      <c r="AA4" s="562"/>
      <c r="AB4" s="563"/>
      <c r="AC4" s="575" t="s">
        <v>246</v>
      </c>
      <c r="AD4" s="576"/>
      <c r="AE4" s="576"/>
      <c r="AF4" s="577"/>
    </row>
    <row r="5" spans="2:32" ht="13.5" customHeight="1" thickBot="1">
      <c r="B5" s="13"/>
      <c r="C5" s="391">
        <v>42400</v>
      </c>
      <c r="D5" s="567" t="s">
        <v>800</v>
      </c>
      <c r="E5" s="568"/>
      <c r="F5" s="567" t="s">
        <v>296</v>
      </c>
      <c r="G5" s="569"/>
      <c r="H5" s="568"/>
      <c r="I5" s="567" t="s">
        <v>449</v>
      </c>
      <c r="J5" s="568"/>
      <c r="K5" s="164" t="s">
        <v>295</v>
      </c>
      <c r="L5" s="154" t="s">
        <v>296</v>
      </c>
      <c r="M5" s="154" t="s">
        <v>449</v>
      </c>
      <c r="N5" s="146" t="s">
        <v>477</v>
      </c>
      <c r="O5" s="572" t="s">
        <v>246</v>
      </c>
      <c r="P5" s="572"/>
      <c r="Q5" s="572"/>
      <c r="R5" s="558" t="s">
        <v>295</v>
      </c>
      <c r="S5" s="558"/>
      <c r="T5" s="558"/>
      <c r="U5" s="558"/>
      <c r="V5" s="558" t="s">
        <v>296</v>
      </c>
      <c r="W5" s="558"/>
      <c r="X5" s="558"/>
      <c r="Y5" s="558"/>
      <c r="Z5" s="559" t="s">
        <v>449</v>
      </c>
      <c r="AA5" s="560"/>
      <c r="AB5" s="560"/>
      <c r="AC5" s="573" t="s">
        <v>248</v>
      </c>
      <c r="AD5" s="570" t="s">
        <v>247</v>
      </c>
      <c r="AE5" s="570"/>
      <c r="AF5" s="571"/>
    </row>
    <row r="6" spans="2:32" ht="57" customHeight="1" thickBot="1">
      <c r="B6" s="179" t="s">
        <v>211</v>
      </c>
      <c r="C6" s="179" t="s">
        <v>815</v>
      </c>
      <c r="D6" s="232" t="s">
        <v>216</v>
      </c>
      <c r="E6" s="227" t="s">
        <v>217</v>
      </c>
      <c r="F6" s="232" t="s">
        <v>216</v>
      </c>
      <c r="G6" s="233" t="s">
        <v>217</v>
      </c>
      <c r="H6" s="234" t="s">
        <v>798</v>
      </c>
      <c r="I6" s="232" t="s">
        <v>826</v>
      </c>
      <c r="J6" s="227" t="s">
        <v>799</v>
      </c>
      <c r="K6" s="232" t="s">
        <v>4</v>
      </c>
      <c r="L6" s="233" t="s">
        <v>4</v>
      </c>
      <c r="M6" s="233" t="s">
        <v>4</v>
      </c>
      <c r="N6" s="328" t="s">
        <v>223</v>
      </c>
      <c r="O6" s="232" t="s">
        <v>456</v>
      </c>
      <c r="P6" s="226" t="s">
        <v>251</v>
      </c>
      <c r="Q6" s="227" t="s">
        <v>252</v>
      </c>
      <c r="R6" s="229" t="s">
        <v>450</v>
      </c>
      <c r="S6" s="230" t="s">
        <v>452</v>
      </c>
      <c r="T6" s="230" t="s">
        <v>451</v>
      </c>
      <c r="U6" s="231" t="s">
        <v>453</v>
      </c>
      <c r="V6" s="229" t="s">
        <v>450</v>
      </c>
      <c r="W6" s="230" t="s">
        <v>452</v>
      </c>
      <c r="X6" s="230" t="s">
        <v>451</v>
      </c>
      <c r="Y6" s="231" t="s">
        <v>453</v>
      </c>
      <c r="Z6" s="229" t="s">
        <v>454</v>
      </c>
      <c r="AA6" s="230" t="s">
        <v>455</v>
      </c>
      <c r="AB6" s="231" t="s">
        <v>453</v>
      </c>
      <c r="AC6" s="574"/>
      <c r="AD6" s="235" t="s">
        <v>249</v>
      </c>
      <c r="AE6" s="226" t="s">
        <v>251</v>
      </c>
      <c r="AF6" s="228" t="s">
        <v>252</v>
      </c>
    </row>
    <row r="7" spans="2:32" s="104" customFormat="1" ht="13.5" customHeight="1" collapsed="1" thickBot="1">
      <c r="B7" s="402" t="s">
        <v>445</v>
      </c>
      <c r="C7" s="408"/>
      <c r="D7" s="287"/>
      <c r="E7" s="286">
        <f>E8</f>
        <v>8400000</v>
      </c>
      <c r="F7" s="287"/>
      <c r="G7" s="285">
        <f>G8</f>
        <v>7000000</v>
      </c>
      <c r="H7" s="288"/>
      <c r="I7" s="287"/>
      <c r="J7" s="286" t="str">
        <f>J8</f>
        <v>-</v>
      </c>
      <c r="K7" s="21"/>
      <c r="L7" s="21"/>
      <c r="M7" s="21"/>
      <c r="N7" s="165"/>
      <c r="O7" s="221"/>
      <c r="P7" s="21"/>
      <c r="Q7" s="344"/>
      <c r="R7" s="205"/>
      <c r="S7" s="20"/>
      <c r="T7" s="20"/>
      <c r="U7" s="206"/>
      <c r="V7" s="205"/>
      <c r="W7" s="20"/>
      <c r="X7" s="20"/>
      <c r="Y7" s="206"/>
      <c r="Z7" s="205"/>
      <c r="AA7" s="20"/>
      <c r="AB7" s="20"/>
      <c r="AC7" s="218"/>
      <c r="AD7" s="73"/>
      <c r="AE7" s="21"/>
      <c r="AF7" s="219"/>
    </row>
    <row r="8" spans="2:32" s="106" customFormat="1" ht="13.5" customHeight="1" hidden="1" outlineLevel="1" thickBot="1">
      <c r="B8" s="338" t="s">
        <v>495</v>
      </c>
      <c r="C8" s="409" t="s">
        <v>491</v>
      </c>
      <c r="D8" s="289"/>
      <c r="E8" s="290">
        <v>8400000</v>
      </c>
      <c r="F8" s="289"/>
      <c r="G8" s="290">
        <v>7000000</v>
      </c>
      <c r="H8" s="291"/>
      <c r="I8" s="289"/>
      <c r="J8" s="300" t="s">
        <v>2</v>
      </c>
      <c r="K8" s="105">
        <v>25</v>
      </c>
      <c r="L8" s="105">
        <v>25</v>
      </c>
      <c r="M8" s="105">
        <v>25</v>
      </c>
      <c r="N8" s="107">
        <v>4500</v>
      </c>
      <c r="O8" s="209" t="s">
        <v>2</v>
      </c>
      <c r="P8" s="345" t="s">
        <v>2</v>
      </c>
      <c r="Q8" s="210" t="s">
        <v>2</v>
      </c>
      <c r="R8" s="209" t="s">
        <v>2</v>
      </c>
      <c r="S8" s="105" t="s">
        <v>2</v>
      </c>
      <c r="T8" s="105" t="s">
        <v>2</v>
      </c>
      <c r="U8" s="195" t="s">
        <v>495</v>
      </c>
      <c r="V8" s="209" t="s">
        <v>2</v>
      </c>
      <c r="W8" s="105" t="s">
        <v>2</v>
      </c>
      <c r="X8" s="105" t="s">
        <v>2</v>
      </c>
      <c r="Y8" s="195" t="s">
        <v>495</v>
      </c>
      <c r="Z8" s="209" t="s">
        <v>2</v>
      </c>
      <c r="AA8" s="105" t="s">
        <v>2</v>
      </c>
      <c r="AB8" s="105" t="s">
        <v>495</v>
      </c>
      <c r="AC8" s="194" t="s">
        <v>2</v>
      </c>
      <c r="AD8" s="107" t="s">
        <v>2</v>
      </c>
      <c r="AE8" s="22" t="s">
        <v>2</v>
      </c>
      <c r="AF8" s="210" t="s">
        <v>2</v>
      </c>
    </row>
    <row r="9" spans="2:32" s="104" customFormat="1" ht="13.5" customHeight="1" collapsed="1" thickBot="1">
      <c r="B9" s="402" t="s">
        <v>388</v>
      </c>
      <c r="C9" s="408"/>
      <c r="D9" s="287"/>
      <c r="E9" s="286" t="str">
        <f>E10</f>
        <v>-</v>
      </c>
      <c r="F9" s="287"/>
      <c r="G9" s="285">
        <f>G10</f>
        <v>1100000</v>
      </c>
      <c r="H9" s="288"/>
      <c r="I9" s="287"/>
      <c r="J9" s="286" t="str">
        <f>J10</f>
        <v>-</v>
      </c>
      <c r="K9" s="21"/>
      <c r="L9" s="21"/>
      <c r="M9" s="21"/>
      <c r="N9" s="165"/>
      <c r="O9" s="221"/>
      <c r="P9" s="21"/>
      <c r="Q9" s="344"/>
      <c r="R9" s="205"/>
      <c r="S9" s="20"/>
      <c r="T9" s="20"/>
      <c r="U9" s="206"/>
      <c r="V9" s="205"/>
      <c r="W9" s="20"/>
      <c r="X9" s="20"/>
      <c r="Y9" s="206"/>
      <c r="Z9" s="205"/>
      <c r="AA9" s="20"/>
      <c r="AB9" s="20"/>
      <c r="AC9" s="218"/>
      <c r="AD9" s="73"/>
      <c r="AE9" s="21"/>
      <c r="AF9" s="219"/>
    </row>
    <row r="10" spans="2:32" s="106" customFormat="1" ht="13.5" customHeight="1" hidden="1" outlineLevel="1" thickBot="1">
      <c r="B10" s="338" t="s">
        <v>495</v>
      </c>
      <c r="C10" s="409" t="s">
        <v>492</v>
      </c>
      <c r="D10" s="289"/>
      <c r="E10" s="290" t="s">
        <v>2</v>
      </c>
      <c r="F10" s="289"/>
      <c r="G10" s="290">
        <v>1100000</v>
      </c>
      <c r="H10" s="291"/>
      <c r="I10" s="289"/>
      <c r="J10" s="300" t="s">
        <v>2</v>
      </c>
      <c r="K10" s="105">
        <v>25</v>
      </c>
      <c r="L10" s="105">
        <v>25</v>
      </c>
      <c r="M10" s="105">
        <v>25</v>
      </c>
      <c r="N10" s="107">
        <v>4500</v>
      </c>
      <c r="O10" s="209" t="s">
        <v>2</v>
      </c>
      <c r="P10" s="345" t="s">
        <v>2</v>
      </c>
      <c r="Q10" s="210" t="s">
        <v>2</v>
      </c>
      <c r="R10" s="209" t="s">
        <v>2</v>
      </c>
      <c r="S10" s="105" t="s">
        <v>2</v>
      </c>
      <c r="T10" s="105" t="s">
        <v>2</v>
      </c>
      <c r="U10" s="195" t="s">
        <v>495</v>
      </c>
      <c r="V10" s="209" t="s">
        <v>2</v>
      </c>
      <c r="W10" s="105" t="s">
        <v>2</v>
      </c>
      <c r="X10" s="105" t="s">
        <v>2</v>
      </c>
      <c r="Y10" s="195" t="s">
        <v>495</v>
      </c>
      <c r="Z10" s="209" t="s">
        <v>2</v>
      </c>
      <c r="AA10" s="105" t="s">
        <v>2</v>
      </c>
      <c r="AB10" s="105" t="s">
        <v>495</v>
      </c>
      <c r="AC10" s="194" t="s">
        <v>2</v>
      </c>
      <c r="AD10" s="107" t="s">
        <v>2</v>
      </c>
      <c r="AE10" s="22" t="s">
        <v>2</v>
      </c>
      <c r="AF10" s="210" t="s">
        <v>2</v>
      </c>
    </row>
    <row r="11" spans="2:32" s="104" customFormat="1" ht="13.5" customHeight="1" collapsed="1" thickBot="1">
      <c r="B11" s="402" t="s">
        <v>209</v>
      </c>
      <c r="C11" s="408"/>
      <c r="D11" s="287"/>
      <c r="E11" s="286">
        <f>E12</f>
        <v>1880000</v>
      </c>
      <c r="F11" s="287"/>
      <c r="G11" s="285" t="str">
        <f>G12</f>
        <v>-</v>
      </c>
      <c r="H11" s="288"/>
      <c r="I11" s="287"/>
      <c r="J11" s="286" t="str">
        <f>J12</f>
        <v>-</v>
      </c>
      <c r="K11" s="21"/>
      <c r="L11" s="21"/>
      <c r="M11" s="21"/>
      <c r="N11" s="165"/>
      <c r="O11" s="221"/>
      <c r="P11" s="21"/>
      <c r="Q11" s="344"/>
      <c r="R11" s="205"/>
      <c r="S11" s="20"/>
      <c r="T11" s="20"/>
      <c r="U11" s="206"/>
      <c r="V11" s="205"/>
      <c r="W11" s="20"/>
      <c r="X11" s="20"/>
      <c r="Y11" s="206"/>
      <c r="Z11" s="205"/>
      <c r="AA11" s="20"/>
      <c r="AB11" s="20"/>
      <c r="AC11" s="218"/>
      <c r="AD11" s="73"/>
      <c r="AE11" s="21"/>
      <c r="AF11" s="219"/>
    </row>
    <row r="12" spans="2:32" s="106" customFormat="1" ht="13.5" customHeight="1" hidden="1" outlineLevel="1" thickBot="1">
      <c r="B12" s="338" t="s">
        <v>495</v>
      </c>
      <c r="C12" s="409" t="s">
        <v>493</v>
      </c>
      <c r="D12" s="289"/>
      <c r="E12" s="290">
        <v>1880000</v>
      </c>
      <c r="F12" s="289"/>
      <c r="G12" s="290" t="s">
        <v>2</v>
      </c>
      <c r="H12" s="291"/>
      <c r="I12" s="289"/>
      <c r="J12" s="300" t="s">
        <v>2</v>
      </c>
      <c r="K12" s="105">
        <v>25</v>
      </c>
      <c r="L12" s="105">
        <v>25</v>
      </c>
      <c r="M12" s="105">
        <v>25</v>
      </c>
      <c r="N12" s="107">
        <v>4500</v>
      </c>
      <c r="O12" s="209" t="s">
        <v>2</v>
      </c>
      <c r="P12" s="345" t="s">
        <v>2</v>
      </c>
      <c r="Q12" s="210" t="s">
        <v>2</v>
      </c>
      <c r="R12" s="209" t="s">
        <v>208</v>
      </c>
      <c r="S12" s="105" t="s">
        <v>2</v>
      </c>
      <c r="T12" s="105" t="s">
        <v>2</v>
      </c>
      <c r="U12" s="195" t="s">
        <v>495</v>
      </c>
      <c r="V12" s="209" t="s">
        <v>208</v>
      </c>
      <c r="W12" s="105" t="s">
        <v>2</v>
      </c>
      <c r="X12" s="105" t="s">
        <v>2</v>
      </c>
      <c r="Y12" s="195" t="s">
        <v>495</v>
      </c>
      <c r="Z12" s="209" t="s">
        <v>2</v>
      </c>
      <c r="AA12" s="105" t="s">
        <v>2</v>
      </c>
      <c r="AB12" s="105" t="s">
        <v>2</v>
      </c>
      <c r="AC12" s="194" t="s">
        <v>2</v>
      </c>
      <c r="AD12" s="107" t="s">
        <v>2</v>
      </c>
      <c r="AE12" s="22" t="s">
        <v>2</v>
      </c>
      <c r="AF12" s="210" t="s">
        <v>2</v>
      </c>
    </row>
    <row r="13" spans="2:32" ht="13.5" customHeight="1" collapsed="1" thickBot="1">
      <c r="B13" s="402" t="s">
        <v>277</v>
      </c>
      <c r="C13" s="408"/>
      <c r="D13" s="287">
        <f>D14</f>
        <v>26584590</v>
      </c>
      <c r="E13" s="286">
        <f>E14</f>
        <v>921312</v>
      </c>
      <c r="F13" s="287">
        <f>F14</f>
        <v>7258203</v>
      </c>
      <c r="G13" s="285">
        <f>G14</f>
        <v>333308</v>
      </c>
      <c r="H13" s="288"/>
      <c r="I13" s="287">
        <f>I14</f>
        <v>12277938</v>
      </c>
      <c r="J13" s="286">
        <f>J14</f>
        <v>921312</v>
      </c>
      <c r="K13" s="21"/>
      <c r="L13" s="21"/>
      <c r="M13" s="21"/>
      <c r="N13" s="165"/>
      <c r="O13" s="221"/>
      <c r="P13" s="21"/>
      <c r="Q13" s="344"/>
      <c r="R13" s="205"/>
      <c r="S13" s="20"/>
      <c r="T13" s="20"/>
      <c r="U13" s="206"/>
      <c r="V13" s="205"/>
      <c r="W13" s="20"/>
      <c r="X13" s="20"/>
      <c r="Y13" s="206"/>
      <c r="Z13" s="205"/>
      <c r="AA13" s="20"/>
      <c r="AB13" s="20"/>
      <c r="AC13" s="218"/>
      <c r="AD13" s="73"/>
      <c r="AE13" s="21"/>
      <c r="AF13" s="219"/>
    </row>
    <row r="14" spans="2:32" ht="15" customHeight="1" hidden="1" outlineLevel="1" thickBot="1">
      <c r="B14" s="339" t="s">
        <v>808</v>
      </c>
      <c r="C14" s="410" t="s">
        <v>60</v>
      </c>
      <c r="D14" s="294">
        <v>26584590</v>
      </c>
      <c r="E14" s="293">
        <v>921312</v>
      </c>
      <c r="F14" s="294">
        <v>7258203</v>
      </c>
      <c r="G14" s="292">
        <v>333308</v>
      </c>
      <c r="H14" s="295"/>
      <c r="I14" s="294">
        <v>12277938</v>
      </c>
      <c r="J14" s="293">
        <v>921312</v>
      </c>
      <c r="K14" s="32">
        <v>45</v>
      </c>
      <c r="L14" s="32">
        <v>45</v>
      </c>
      <c r="M14" s="32">
        <v>45</v>
      </c>
      <c r="N14" s="65">
        <v>9000</v>
      </c>
      <c r="O14" s="207" t="s">
        <v>2</v>
      </c>
      <c r="P14" s="32" t="s">
        <v>2</v>
      </c>
      <c r="Q14" s="346" t="s">
        <v>2</v>
      </c>
      <c r="R14" s="207" t="s">
        <v>208</v>
      </c>
      <c r="S14" s="32" t="s">
        <v>2</v>
      </c>
      <c r="T14" s="32" t="s">
        <v>208</v>
      </c>
      <c r="U14" s="191" t="s">
        <v>270</v>
      </c>
      <c r="V14" s="207" t="s">
        <v>208</v>
      </c>
      <c r="W14" s="32" t="s">
        <v>2</v>
      </c>
      <c r="X14" s="32" t="s">
        <v>208</v>
      </c>
      <c r="Y14" s="191" t="s">
        <v>2</v>
      </c>
      <c r="Z14" s="207" t="s">
        <v>2</v>
      </c>
      <c r="AA14" s="32" t="s">
        <v>208</v>
      </c>
      <c r="AB14" s="32" t="s">
        <v>208</v>
      </c>
      <c r="AC14" s="190" t="s">
        <v>2</v>
      </c>
      <c r="AD14" s="65" t="s">
        <v>2</v>
      </c>
      <c r="AE14" s="32" t="s">
        <v>2</v>
      </c>
      <c r="AF14" s="215" t="s">
        <v>2</v>
      </c>
    </row>
    <row r="15" spans="2:32" ht="13.5" customHeight="1" collapsed="1" thickBot="1">
      <c r="B15" s="403" t="s">
        <v>448</v>
      </c>
      <c r="C15" s="411"/>
      <c r="D15" s="298">
        <f>SUM(D16:D18)</f>
        <v>187594469</v>
      </c>
      <c r="E15" s="297">
        <v>1339758</v>
      </c>
      <c r="F15" s="298">
        <f>SUM(F16:F18)</f>
        <v>102926964</v>
      </c>
      <c r="G15" s="296">
        <v>1010343</v>
      </c>
      <c r="H15" s="299"/>
      <c r="I15" s="298" t="s">
        <v>2</v>
      </c>
      <c r="J15" s="297" t="s">
        <v>2</v>
      </c>
      <c r="K15" s="37"/>
      <c r="L15" s="37"/>
      <c r="M15" s="37"/>
      <c r="N15" s="69"/>
      <c r="O15" s="208"/>
      <c r="P15" s="37"/>
      <c r="Q15" s="216"/>
      <c r="R15" s="208"/>
      <c r="S15" s="37"/>
      <c r="T15" s="37"/>
      <c r="U15" s="193"/>
      <c r="V15" s="208"/>
      <c r="W15" s="37"/>
      <c r="X15" s="37"/>
      <c r="Y15" s="193"/>
      <c r="Z15" s="208"/>
      <c r="AA15" s="37"/>
      <c r="AB15" s="37"/>
      <c r="AC15" s="192"/>
      <c r="AD15" s="69"/>
      <c r="AE15" s="37"/>
      <c r="AF15" s="216"/>
    </row>
    <row r="16" spans="2:32" ht="13.5" customHeight="1" hidden="1" outlineLevel="1">
      <c r="B16" s="354" t="s">
        <v>814</v>
      </c>
      <c r="C16" s="412" t="s">
        <v>809</v>
      </c>
      <c r="D16" s="289">
        <v>30355572</v>
      </c>
      <c r="E16" s="300">
        <v>216792.74793318132</v>
      </c>
      <c r="F16" s="289">
        <v>10825720</v>
      </c>
      <c r="G16" s="290">
        <v>106266.5213943355</v>
      </c>
      <c r="H16" s="291"/>
      <c r="I16" s="289" t="s">
        <v>2</v>
      </c>
      <c r="J16" s="300" t="s">
        <v>2</v>
      </c>
      <c r="K16" s="105">
        <v>60</v>
      </c>
      <c r="L16" s="105">
        <v>60</v>
      </c>
      <c r="M16" s="105">
        <v>60</v>
      </c>
      <c r="N16" s="107">
        <v>7000</v>
      </c>
      <c r="O16" s="209" t="s">
        <v>2</v>
      </c>
      <c r="P16" s="105" t="s">
        <v>2</v>
      </c>
      <c r="Q16" s="347" t="s">
        <v>2</v>
      </c>
      <c r="R16" s="209" t="s">
        <v>208</v>
      </c>
      <c r="S16" s="105" t="s">
        <v>2</v>
      </c>
      <c r="T16" s="105" t="s">
        <v>208</v>
      </c>
      <c r="U16" s="195" t="s">
        <v>206</v>
      </c>
      <c r="V16" s="209" t="s">
        <v>208</v>
      </c>
      <c r="W16" s="105" t="s">
        <v>2</v>
      </c>
      <c r="X16" s="105" t="s">
        <v>208</v>
      </c>
      <c r="Y16" s="195" t="s">
        <v>810</v>
      </c>
      <c r="Z16" s="209" t="s">
        <v>2</v>
      </c>
      <c r="AA16" s="105" t="s">
        <v>2</v>
      </c>
      <c r="AB16" s="105" t="s">
        <v>2</v>
      </c>
      <c r="AC16" s="194" t="s">
        <v>2</v>
      </c>
      <c r="AD16" s="107" t="s">
        <v>2</v>
      </c>
      <c r="AE16" s="105" t="s">
        <v>2</v>
      </c>
      <c r="AF16" s="210" t="s">
        <v>2</v>
      </c>
    </row>
    <row r="17" spans="2:32" ht="13.5" customHeight="1" hidden="1" outlineLevel="1">
      <c r="B17" s="171"/>
      <c r="C17" s="412" t="s">
        <v>811</v>
      </c>
      <c r="D17" s="289">
        <v>129424294</v>
      </c>
      <c r="E17" s="300">
        <v>924319.5399372462</v>
      </c>
      <c r="F17" s="289">
        <v>92101244</v>
      </c>
      <c r="G17" s="290">
        <v>904076.4786056646</v>
      </c>
      <c r="H17" s="291"/>
      <c r="I17" s="289" t="s">
        <v>2</v>
      </c>
      <c r="J17" s="300" t="s">
        <v>2</v>
      </c>
      <c r="K17" s="105">
        <v>60</v>
      </c>
      <c r="L17" s="105">
        <v>60</v>
      </c>
      <c r="M17" s="105">
        <v>60</v>
      </c>
      <c r="N17" s="107">
        <v>7000</v>
      </c>
      <c r="O17" s="209" t="s">
        <v>2</v>
      </c>
      <c r="P17" s="105" t="s">
        <v>2</v>
      </c>
      <c r="Q17" s="347" t="s">
        <v>2</v>
      </c>
      <c r="R17" s="209" t="s">
        <v>208</v>
      </c>
      <c r="S17" s="105" t="s">
        <v>2</v>
      </c>
      <c r="T17" s="105" t="s">
        <v>208</v>
      </c>
      <c r="U17" s="210" t="s">
        <v>270</v>
      </c>
      <c r="V17" s="209" t="s">
        <v>208</v>
      </c>
      <c r="W17" s="105" t="s">
        <v>2</v>
      </c>
      <c r="X17" s="105" t="s">
        <v>208</v>
      </c>
      <c r="Y17" s="210" t="s">
        <v>812</v>
      </c>
      <c r="Z17" s="209" t="s">
        <v>2</v>
      </c>
      <c r="AA17" s="105" t="s">
        <v>2</v>
      </c>
      <c r="AB17" s="105" t="s">
        <v>2</v>
      </c>
      <c r="AC17" s="194" t="s">
        <v>2</v>
      </c>
      <c r="AD17" s="107" t="s">
        <v>2</v>
      </c>
      <c r="AE17" s="105" t="s">
        <v>2</v>
      </c>
      <c r="AF17" s="210" t="s">
        <v>2</v>
      </c>
    </row>
    <row r="18" spans="2:32" ht="13.5" customHeight="1" hidden="1" outlineLevel="1" thickBot="1">
      <c r="B18" s="171"/>
      <c r="C18" s="412" t="s">
        <v>813</v>
      </c>
      <c r="D18" s="289">
        <v>27814603</v>
      </c>
      <c r="E18" s="300">
        <v>198645.71212957244</v>
      </c>
      <c r="F18" s="289" t="s">
        <v>2</v>
      </c>
      <c r="G18" s="290" t="s">
        <v>2</v>
      </c>
      <c r="H18" s="291"/>
      <c r="I18" s="289" t="s">
        <v>2</v>
      </c>
      <c r="J18" s="300" t="s">
        <v>2</v>
      </c>
      <c r="K18" s="105">
        <v>60</v>
      </c>
      <c r="L18" s="105">
        <v>60</v>
      </c>
      <c r="M18" s="105">
        <v>60</v>
      </c>
      <c r="N18" s="107">
        <v>7000</v>
      </c>
      <c r="O18" s="209" t="s">
        <v>2</v>
      </c>
      <c r="P18" s="105" t="s">
        <v>2</v>
      </c>
      <c r="Q18" s="347" t="s">
        <v>2</v>
      </c>
      <c r="R18" s="209" t="s">
        <v>208</v>
      </c>
      <c r="S18" s="105" t="s">
        <v>2</v>
      </c>
      <c r="T18" s="105" t="s">
        <v>208</v>
      </c>
      <c r="U18" s="182" t="s">
        <v>2</v>
      </c>
      <c r="V18" s="209" t="s">
        <v>2</v>
      </c>
      <c r="W18" s="105" t="s">
        <v>2</v>
      </c>
      <c r="X18" s="105" t="s">
        <v>2</v>
      </c>
      <c r="Y18" s="195" t="s">
        <v>2</v>
      </c>
      <c r="Z18" s="209" t="s">
        <v>2</v>
      </c>
      <c r="AA18" s="105" t="s">
        <v>2</v>
      </c>
      <c r="AB18" s="105" t="s">
        <v>2</v>
      </c>
      <c r="AC18" s="194" t="s">
        <v>2</v>
      </c>
      <c r="AD18" s="107" t="s">
        <v>2</v>
      </c>
      <c r="AE18" s="105" t="s">
        <v>2</v>
      </c>
      <c r="AF18" s="210" t="s">
        <v>2</v>
      </c>
    </row>
    <row r="19" spans="2:32" s="104" customFormat="1" ht="13.5" customHeight="1" collapsed="1" thickBot="1">
      <c r="B19" s="404" t="s">
        <v>802</v>
      </c>
      <c r="C19" s="413"/>
      <c r="D19" s="310">
        <f>D20</f>
        <v>1781057890.6772885</v>
      </c>
      <c r="E19" s="302">
        <f>E20</f>
        <v>21091899.06103286</v>
      </c>
      <c r="F19" s="298">
        <f>F20</f>
        <v>258233710.00000003</v>
      </c>
      <c r="G19" s="296">
        <f>G20</f>
        <v>1728936</v>
      </c>
      <c r="H19" s="299"/>
      <c r="I19" s="298" t="str">
        <f>I20</f>
        <v>on request</v>
      </c>
      <c r="J19" s="297" t="str">
        <f>J20</f>
        <v>on request</v>
      </c>
      <c r="K19" s="23"/>
      <c r="L19" s="23"/>
      <c r="M19" s="23"/>
      <c r="N19" s="23"/>
      <c r="O19" s="223"/>
      <c r="P19" s="23"/>
      <c r="Q19" s="220"/>
      <c r="R19" s="196"/>
      <c r="S19" s="24"/>
      <c r="T19" s="24"/>
      <c r="U19" s="197"/>
      <c r="V19" s="213"/>
      <c r="W19" s="50"/>
      <c r="X19" s="50"/>
      <c r="Y19" s="197"/>
      <c r="Z19" s="213"/>
      <c r="AA19" s="50"/>
      <c r="AB19" s="50"/>
      <c r="AC19" s="196"/>
      <c r="AD19" s="24"/>
      <c r="AE19" s="24"/>
      <c r="AF19" s="217"/>
    </row>
    <row r="20" spans="2:32" s="104" customFormat="1" ht="13.5" customHeight="1" hidden="1" outlineLevel="1">
      <c r="B20" s="172" t="s">
        <v>7</v>
      </c>
      <c r="C20" s="414" t="s">
        <v>7</v>
      </c>
      <c r="D20" s="305">
        <f>SUM(D21:D36)</f>
        <v>1781057890.6772885</v>
      </c>
      <c r="E20" s="304">
        <f>SUM(E21:E36)</f>
        <v>21091899.06103286</v>
      </c>
      <c r="F20" s="305">
        <f>SUM(F21:F36)</f>
        <v>258233710.00000003</v>
      </c>
      <c r="G20" s="303">
        <f>SUM(G21:G36)</f>
        <v>1728936</v>
      </c>
      <c r="H20" s="295"/>
      <c r="I20" s="289" t="s">
        <v>214</v>
      </c>
      <c r="J20" s="300" t="s">
        <v>214</v>
      </c>
      <c r="K20" s="32">
        <v>45</v>
      </c>
      <c r="L20" s="65">
        <v>65</v>
      </c>
      <c r="M20" s="65">
        <v>100</v>
      </c>
      <c r="N20" s="65">
        <v>4500</v>
      </c>
      <c r="O20" s="207" t="s">
        <v>2</v>
      </c>
      <c r="P20" s="32" t="s">
        <v>2</v>
      </c>
      <c r="Q20" s="214" t="s">
        <v>2</v>
      </c>
      <c r="R20" s="211" t="s">
        <v>208</v>
      </c>
      <c r="S20" s="35" t="s">
        <v>2</v>
      </c>
      <c r="T20" s="35" t="s">
        <v>2</v>
      </c>
      <c r="U20" s="173" t="s">
        <v>17</v>
      </c>
      <c r="V20" s="211" t="s">
        <v>208</v>
      </c>
      <c r="W20" s="35" t="s">
        <v>2</v>
      </c>
      <c r="X20" s="35" t="s">
        <v>2</v>
      </c>
      <c r="Y20" s="214" t="s">
        <v>2</v>
      </c>
      <c r="Z20" s="211" t="s">
        <v>208</v>
      </c>
      <c r="AA20" s="35" t="s">
        <v>2</v>
      </c>
      <c r="AB20" s="35" t="s">
        <v>2</v>
      </c>
      <c r="AC20" s="211" t="s">
        <v>2</v>
      </c>
      <c r="AD20" s="35" t="s">
        <v>2</v>
      </c>
      <c r="AE20" s="35" t="s">
        <v>2</v>
      </c>
      <c r="AF20" s="214" t="s">
        <v>2</v>
      </c>
    </row>
    <row r="21" spans="2:32" s="104" customFormat="1" ht="13.5" customHeight="1" hidden="1" outlineLevel="1">
      <c r="B21" s="405" t="s">
        <v>16</v>
      </c>
      <c r="C21" s="415" t="s">
        <v>19</v>
      </c>
      <c r="D21" s="294">
        <v>16645909.090909094</v>
      </c>
      <c r="E21" s="293">
        <v>410000</v>
      </c>
      <c r="F21" s="294" t="s">
        <v>205</v>
      </c>
      <c r="G21" s="292" t="s">
        <v>205</v>
      </c>
      <c r="H21" s="295"/>
      <c r="I21" s="294" t="s">
        <v>214</v>
      </c>
      <c r="J21" s="293" t="s">
        <v>214</v>
      </c>
      <c r="K21" s="32">
        <v>45</v>
      </c>
      <c r="L21" s="65">
        <v>65</v>
      </c>
      <c r="M21" s="65">
        <v>100</v>
      </c>
      <c r="N21" s="65">
        <v>4500</v>
      </c>
      <c r="O21" s="207" t="s">
        <v>2</v>
      </c>
      <c r="P21" s="32" t="s">
        <v>2</v>
      </c>
      <c r="Q21" s="215" t="s">
        <v>2</v>
      </c>
      <c r="R21" s="207" t="s">
        <v>208</v>
      </c>
      <c r="S21" s="32" t="s">
        <v>2</v>
      </c>
      <c r="T21" s="32" t="s">
        <v>2</v>
      </c>
      <c r="U21" s="191" t="s">
        <v>17</v>
      </c>
      <c r="V21" s="207" t="s">
        <v>208</v>
      </c>
      <c r="W21" s="32" t="s">
        <v>2</v>
      </c>
      <c r="X21" s="32" t="s">
        <v>2</v>
      </c>
      <c r="Y21" s="215" t="s">
        <v>2</v>
      </c>
      <c r="Z21" s="207" t="s">
        <v>208</v>
      </c>
      <c r="AA21" s="32" t="s">
        <v>2</v>
      </c>
      <c r="AB21" s="32" t="s">
        <v>2</v>
      </c>
      <c r="AC21" s="207" t="s">
        <v>2</v>
      </c>
      <c r="AD21" s="32" t="s">
        <v>2</v>
      </c>
      <c r="AE21" s="32" t="s">
        <v>2</v>
      </c>
      <c r="AF21" s="215" t="s">
        <v>2</v>
      </c>
    </row>
    <row r="22" spans="2:32" s="104" customFormat="1" ht="13.5" customHeight="1" hidden="1" outlineLevel="1">
      <c r="B22" s="406"/>
      <c r="C22" s="416" t="s">
        <v>20</v>
      </c>
      <c r="D22" s="289">
        <v>26325000</v>
      </c>
      <c r="E22" s="300">
        <v>1800000</v>
      </c>
      <c r="F22" s="289">
        <v>5647908.004430897</v>
      </c>
      <c r="G22" s="290">
        <v>37800</v>
      </c>
      <c r="H22" s="291"/>
      <c r="I22" s="289" t="s">
        <v>214</v>
      </c>
      <c r="J22" s="300" t="s">
        <v>214</v>
      </c>
      <c r="K22" s="105">
        <v>45</v>
      </c>
      <c r="L22" s="107">
        <v>65</v>
      </c>
      <c r="M22" s="107">
        <v>100</v>
      </c>
      <c r="N22" s="107">
        <v>4500</v>
      </c>
      <c r="O22" s="209" t="s">
        <v>2</v>
      </c>
      <c r="P22" s="105" t="s">
        <v>2</v>
      </c>
      <c r="Q22" s="210" t="s">
        <v>2</v>
      </c>
      <c r="R22" s="209" t="s">
        <v>208</v>
      </c>
      <c r="S22" s="105" t="s">
        <v>2</v>
      </c>
      <c r="T22" s="105" t="s">
        <v>2</v>
      </c>
      <c r="U22" s="195" t="s">
        <v>17</v>
      </c>
      <c r="V22" s="209" t="s">
        <v>208</v>
      </c>
      <c r="W22" s="105" t="s">
        <v>2</v>
      </c>
      <c r="X22" s="105" t="s">
        <v>2</v>
      </c>
      <c r="Y22" s="210" t="s">
        <v>2</v>
      </c>
      <c r="Z22" s="209" t="s">
        <v>208</v>
      </c>
      <c r="AA22" s="105" t="s">
        <v>2</v>
      </c>
      <c r="AB22" s="105" t="s">
        <v>2</v>
      </c>
      <c r="AC22" s="209" t="s">
        <v>2</v>
      </c>
      <c r="AD22" s="105" t="s">
        <v>2</v>
      </c>
      <c r="AE22" s="105" t="s">
        <v>2</v>
      </c>
      <c r="AF22" s="210" t="s">
        <v>2</v>
      </c>
    </row>
    <row r="23" spans="2:32" s="104" customFormat="1" ht="13.5" customHeight="1" hidden="1" outlineLevel="1">
      <c r="B23" s="406"/>
      <c r="C23" s="416" t="s">
        <v>11</v>
      </c>
      <c r="D23" s="289">
        <v>33050000</v>
      </c>
      <c r="E23" s="300">
        <v>1300000</v>
      </c>
      <c r="F23" s="289">
        <v>1881919.0799227091</v>
      </c>
      <c r="G23" s="290">
        <v>12600</v>
      </c>
      <c r="H23" s="291"/>
      <c r="I23" s="289" t="s">
        <v>214</v>
      </c>
      <c r="J23" s="300" t="s">
        <v>214</v>
      </c>
      <c r="K23" s="105">
        <v>45</v>
      </c>
      <c r="L23" s="107">
        <v>65</v>
      </c>
      <c r="M23" s="107">
        <v>100</v>
      </c>
      <c r="N23" s="107">
        <v>4500</v>
      </c>
      <c r="O23" s="209" t="s">
        <v>2</v>
      </c>
      <c r="P23" s="105" t="s">
        <v>2</v>
      </c>
      <c r="Q23" s="210" t="s">
        <v>2</v>
      </c>
      <c r="R23" s="209" t="s">
        <v>208</v>
      </c>
      <c r="S23" s="105" t="s">
        <v>2</v>
      </c>
      <c r="T23" s="105" t="s">
        <v>2</v>
      </c>
      <c r="U23" s="195" t="s">
        <v>17</v>
      </c>
      <c r="V23" s="209" t="s">
        <v>208</v>
      </c>
      <c r="W23" s="105" t="s">
        <v>2</v>
      </c>
      <c r="X23" s="105" t="s">
        <v>2</v>
      </c>
      <c r="Y23" s="210" t="s">
        <v>2</v>
      </c>
      <c r="Z23" s="209" t="s">
        <v>208</v>
      </c>
      <c r="AA23" s="105" t="s">
        <v>2</v>
      </c>
      <c r="AB23" s="105" t="s">
        <v>2</v>
      </c>
      <c r="AC23" s="209" t="s">
        <v>2</v>
      </c>
      <c r="AD23" s="105" t="s">
        <v>2</v>
      </c>
      <c r="AE23" s="105" t="s">
        <v>2</v>
      </c>
      <c r="AF23" s="210" t="s">
        <v>2</v>
      </c>
    </row>
    <row r="24" spans="2:32" s="104" customFormat="1" ht="13.5" customHeight="1" hidden="1" outlineLevel="1">
      <c r="B24" s="406"/>
      <c r="C24" s="416" t="s">
        <v>1</v>
      </c>
      <c r="D24" s="289">
        <v>174900000</v>
      </c>
      <c r="E24" s="300">
        <v>2500000</v>
      </c>
      <c r="F24" s="289">
        <v>51618351.90645145</v>
      </c>
      <c r="G24" s="290">
        <v>345600</v>
      </c>
      <c r="H24" s="291"/>
      <c r="I24" s="289" t="s">
        <v>214</v>
      </c>
      <c r="J24" s="300" t="s">
        <v>214</v>
      </c>
      <c r="K24" s="105">
        <v>45</v>
      </c>
      <c r="L24" s="107">
        <v>65</v>
      </c>
      <c r="M24" s="107">
        <v>100</v>
      </c>
      <c r="N24" s="107">
        <v>4500</v>
      </c>
      <c r="O24" s="209" t="s">
        <v>2</v>
      </c>
      <c r="P24" s="105" t="s">
        <v>2</v>
      </c>
      <c r="Q24" s="210" t="s">
        <v>2</v>
      </c>
      <c r="R24" s="209" t="s">
        <v>208</v>
      </c>
      <c r="S24" s="105" t="s">
        <v>2</v>
      </c>
      <c r="T24" s="105" t="s">
        <v>2</v>
      </c>
      <c r="U24" s="195" t="s">
        <v>17</v>
      </c>
      <c r="V24" s="209" t="s">
        <v>208</v>
      </c>
      <c r="W24" s="105" t="s">
        <v>2</v>
      </c>
      <c r="X24" s="105" t="s">
        <v>2</v>
      </c>
      <c r="Y24" s="210" t="s">
        <v>2</v>
      </c>
      <c r="Z24" s="209" t="s">
        <v>208</v>
      </c>
      <c r="AA24" s="105" t="s">
        <v>2</v>
      </c>
      <c r="AB24" s="105" t="s">
        <v>2</v>
      </c>
      <c r="AC24" s="209" t="s">
        <v>2</v>
      </c>
      <c r="AD24" s="105" t="s">
        <v>2</v>
      </c>
      <c r="AE24" s="105" t="s">
        <v>2</v>
      </c>
      <c r="AF24" s="210" t="s">
        <v>2</v>
      </c>
    </row>
    <row r="25" spans="2:32" s="104" customFormat="1" ht="13.5" customHeight="1" hidden="1" outlineLevel="1">
      <c r="B25" s="406"/>
      <c r="C25" s="416" t="s">
        <v>22</v>
      </c>
      <c r="D25" s="289">
        <v>3338181.818181818</v>
      </c>
      <c r="E25" s="300">
        <v>107999.99999999999</v>
      </c>
      <c r="F25" s="289" t="s">
        <v>205</v>
      </c>
      <c r="G25" s="290" t="s">
        <v>205</v>
      </c>
      <c r="H25" s="291"/>
      <c r="I25" s="289" t="s">
        <v>214</v>
      </c>
      <c r="J25" s="300" t="s">
        <v>214</v>
      </c>
      <c r="K25" s="105">
        <v>45</v>
      </c>
      <c r="L25" s="107">
        <v>65</v>
      </c>
      <c r="M25" s="107">
        <v>100</v>
      </c>
      <c r="N25" s="107">
        <v>4500</v>
      </c>
      <c r="O25" s="209" t="s">
        <v>2</v>
      </c>
      <c r="P25" s="105" t="s">
        <v>2</v>
      </c>
      <c r="Q25" s="210" t="s">
        <v>2</v>
      </c>
      <c r="R25" s="209" t="s">
        <v>208</v>
      </c>
      <c r="S25" s="105" t="s">
        <v>2</v>
      </c>
      <c r="T25" s="105" t="s">
        <v>2</v>
      </c>
      <c r="U25" s="195" t="s">
        <v>17</v>
      </c>
      <c r="V25" s="209" t="s">
        <v>208</v>
      </c>
      <c r="W25" s="105" t="s">
        <v>2</v>
      </c>
      <c r="X25" s="105" t="s">
        <v>2</v>
      </c>
      <c r="Y25" s="210" t="s">
        <v>2</v>
      </c>
      <c r="Z25" s="209" t="s">
        <v>208</v>
      </c>
      <c r="AA25" s="105" t="s">
        <v>2</v>
      </c>
      <c r="AB25" s="105" t="s">
        <v>2</v>
      </c>
      <c r="AC25" s="209" t="s">
        <v>2</v>
      </c>
      <c r="AD25" s="105" t="s">
        <v>2</v>
      </c>
      <c r="AE25" s="105" t="s">
        <v>2</v>
      </c>
      <c r="AF25" s="210" t="s">
        <v>2</v>
      </c>
    </row>
    <row r="26" spans="2:32" s="104" customFormat="1" ht="13.5" customHeight="1" hidden="1" outlineLevel="1">
      <c r="B26" s="406"/>
      <c r="C26" s="416" t="s">
        <v>12</v>
      </c>
      <c r="D26" s="289">
        <v>197700000</v>
      </c>
      <c r="E26" s="300">
        <v>2100000</v>
      </c>
      <c r="F26" s="289">
        <v>25809175.953225724</v>
      </c>
      <c r="G26" s="290">
        <v>172800</v>
      </c>
      <c r="H26" s="291"/>
      <c r="I26" s="289" t="s">
        <v>214</v>
      </c>
      <c r="J26" s="300" t="s">
        <v>214</v>
      </c>
      <c r="K26" s="105">
        <v>45</v>
      </c>
      <c r="L26" s="107">
        <v>65</v>
      </c>
      <c r="M26" s="107">
        <v>100</v>
      </c>
      <c r="N26" s="107">
        <v>4500</v>
      </c>
      <c r="O26" s="209" t="s">
        <v>2</v>
      </c>
      <c r="P26" s="105" t="s">
        <v>2</v>
      </c>
      <c r="Q26" s="210" t="s">
        <v>2</v>
      </c>
      <c r="R26" s="209" t="s">
        <v>208</v>
      </c>
      <c r="S26" s="105" t="s">
        <v>2</v>
      </c>
      <c r="T26" s="105" t="s">
        <v>2</v>
      </c>
      <c r="U26" s="195" t="s">
        <v>17</v>
      </c>
      <c r="V26" s="209" t="s">
        <v>208</v>
      </c>
      <c r="W26" s="105" t="s">
        <v>2</v>
      </c>
      <c r="X26" s="105" t="s">
        <v>2</v>
      </c>
      <c r="Y26" s="210" t="s">
        <v>2</v>
      </c>
      <c r="Z26" s="209" t="s">
        <v>208</v>
      </c>
      <c r="AA26" s="105" t="s">
        <v>2</v>
      </c>
      <c r="AB26" s="105" t="s">
        <v>2</v>
      </c>
      <c r="AC26" s="209" t="s">
        <v>2</v>
      </c>
      <c r="AD26" s="105" t="s">
        <v>2</v>
      </c>
      <c r="AE26" s="105" t="s">
        <v>2</v>
      </c>
      <c r="AF26" s="210" t="s">
        <v>2</v>
      </c>
    </row>
    <row r="27" spans="2:32" s="104" customFormat="1" ht="13.5" customHeight="1" hidden="1" outlineLevel="1">
      <c r="B27" s="406"/>
      <c r="C27" s="416" t="s">
        <v>27</v>
      </c>
      <c r="D27" s="289">
        <v>5205000</v>
      </c>
      <c r="E27" s="300">
        <v>220000</v>
      </c>
      <c r="F27" s="289">
        <v>2527148.4787533525</v>
      </c>
      <c r="G27" s="290">
        <v>16920</v>
      </c>
      <c r="H27" s="291"/>
      <c r="I27" s="289" t="s">
        <v>214</v>
      </c>
      <c r="J27" s="300" t="s">
        <v>214</v>
      </c>
      <c r="K27" s="105">
        <v>45</v>
      </c>
      <c r="L27" s="107">
        <v>65</v>
      </c>
      <c r="M27" s="107">
        <v>100</v>
      </c>
      <c r="N27" s="107">
        <v>4500</v>
      </c>
      <c r="O27" s="209" t="s">
        <v>2</v>
      </c>
      <c r="P27" s="105" t="s">
        <v>2</v>
      </c>
      <c r="Q27" s="210" t="s">
        <v>2</v>
      </c>
      <c r="R27" s="209" t="s">
        <v>208</v>
      </c>
      <c r="S27" s="105" t="s">
        <v>2</v>
      </c>
      <c r="T27" s="105" t="s">
        <v>2</v>
      </c>
      <c r="U27" s="195" t="s">
        <v>17</v>
      </c>
      <c r="V27" s="209" t="s">
        <v>208</v>
      </c>
      <c r="W27" s="105" t="s">
        <v>2</v>
      </c>
      <c r="X27" s="105" t="s">
        <v>2</v>
      </c>
      <c r="Y27" s="210" t="s">
        <v>2</v>
      </c>
      <c r="Z27" s="209" t="s">
        <v>208</v>
      </c>
      <c r="AA27" s="105" t="s">
        <v>2</v>
      </c>
      <c r="AB27" s="105" t="s">
        <v>2</v>
      </c>
      <c r="AC27" s="209" t="s">
        <v>2</v>
      </c>
      <c r="AD27" s="105" t="s">
        <v>2</v>
      </c>
      <c r="AE27" s="105" t="s">
        <v>2</v>
      </c>
      <c r="AF27" s="210" t="s">
        <v>2</v>
      </c>
    </row>
    <row r="28" spans="2:32" s="104" customFormat="1" ht="13.5" customHeight="1" hidden="1" outlineLevel="1">
      <c r="B28" s="406"/>
      <c r="C28" s="416" t="s">
        <v>21</v>
      </c>
      <c r="D28" s="289">
        <v>8775000</v>
      </c>
      <c r="E28" s="300">
        <v>460000</v>
      </c>
      <c r="F28" s="289" t="s">
        <v>205</v>
      </c>
      <c r="G28" s="290" t="s">
        <v>205</v>
      </c>
      <c r="H28" s="291"/>
      <c r="I28" s="289" t="s">
        <v>214</v>
      </c>
      <c r="J28" s="300" t="s">
        <v>214</v>
      </c>
      <c r="K28" s="105">
        <v>45</v>
      </c>
      <c r="L28" s="107">
        <v>65</v>
      </c>
      <c r="M28" s="107">
        <v>100</v>
      </c>
      <c r="N28" s="107">
        <v>4500</v>
      </c>
      <c r="O28" s="209" t="s">
        <v>2</v>
      </c>
      <c r="P28" s="105" t="s">
        <v>2</v>
      </c>
      <c r="Q28" s="210" t="s">
        <v>2</v>
      </c>
      <c r="R28" s="209" t="s">
        <v>208</v>
      </c>
      <c r="S28" s="105" t="s">
        <v>2</v>
      </c>
      <c r="T28" s="105" t="s">
        <v>2</v>
      </c>
      <c r="U28" s="195" t="s">
        <v>17</v>
      </c>
      <c r="V28" s="209" t="s">
        <v>208</v>
      </c>
      <c r="W28" s="105" t="s">
        <v>2</v>
      </c>
      <c r="X28" s="105" t="s">
        <v>2</v>
      </c>
      <c r="Y28" s="210" t="s">
        <v>2</v>
      </c>
      <c r="Z28" s="209" t="s">
        <v>208</v>
      </c>
      <c r="AA28" s="105" t="s">
        <v>2</v>
      </c>
      <c r="AB28" s="105" t="s">
        <v>2</v>
      </c>
      <c r="AC28" s="209" t="s">
        <v>2</v>
      </c>
      <c r="AD28" s="105" t="s">
        <v>2</v>
      </c>
      <c r="AE28" s="105" t="s">
        <v>2</v>
      </c>
      <c r="AF28" s="210" t="s">
        <v>2</v>
      </c>
    </row>
    <row r="29" spans="2:32" s="104" customFormat="1" ht="13.5" customHeight="1" hidden="1" outlineLevel="1">
      <c r="B29" s="406"/>
      <c r="C29" s="416" t="s">
        <v>23</v>
      </c>
      <c r="D29" s="289">
        <v>13986000</v>
      </c>
      <c r="E29" s="300">
        <v>756000</v>
      </c>
      <c r="F29" s="289">
        <v>27959940.615994535</v>
      </c>
      <c r="G29" s="290">
        <v>187200</v>
      </c>
      <c r="H29" s="291"/>
      <c r="I29" s="289" t="s">
        <v>214</v>
      </c>
      <c r="J29" s="300" t="s">
        <v>214</v>
      </c>
      <c r="K29" s="105">
        <v>45</v>
      </c>
      <c r="L29" s="107">
        <v>65</v>
      </c>
      <c r="M29" s="107">
        <v>100</v>
      </c>
      <c r="N29" s="107">
        <v>4500</v>
      </c>
      <c r="O29" s="209" t="s">
        <v>2</v>
      </c>
      <c r="P29" s="105" t="s">
        <v>2</v>
      </c>
      <c r="Q29" s="210" t="s">
        <v>2</v>
      </c>
      <c r="R29" s="209" t="s">
        <v>208</v>
      </c>
      <c r="S29" s="105" t="s">
        <v>2</v>
      </c>
      <c r="T29" s="105" t="s">
        <v>2</v>
      </c>
      <c r="U29" s="195" t="s">
        <v>17</v>
      </c>
      <c r="V29" s="209" t="s">
        <v>208</v>
      </c>
      <c r="W29" s="105" t="s">
        <v>2</v>
      </c>
      <c r="X29" s="105" t="s">
        <v>2</v>
      </c>
      <c r="Y29" s="210" t="s">
        <v>2</v>
      </c>
      <c r="Z29" s="209" t="s">
        <v>208</v>
      </c>
      <c r="AA29" s="105" t="s">
        <v>2</v>
      </c>
      <c r="AB29" s="105" t="s">
        <v>2</v>
      </c>
      <c r="AC29" s="209" t="s">
        <v>2</v>
      </c>
      <c r="AD29" s="105" t="s">
        <v>2</v>
      </c>
      <c r="AE29" s="105" t="s">
        <v>2</v>
      </c>
      <c r="AF29" s="210" t="s">
        <v>2</v>
      </c>
    </row>
    <row r="30" spans="2:32" s="104" customFormat="1" ht="13.5" customHeight="1" hidden="1" outlineLevel="1">
      <c r="B30" s="406"/>
      <c r="C30" s="416" t="s">
        <v>13</v>
      </c>
      <c r="D30" s="289">
        <v>15319436.61971831</v>
      </c>
      <c r="E30" s="300">
        <v>148732.39436619717</v>
      </c>
      <c r="F30" s="289" t="s">
        <v>205</v>
      </c>
      <c r="G30" s="290" t="s">
        <v>205</v>
      </c>
      <c r="H30" s="291"/>
      <c r="I30" s="289" t="s">
        <v>214</v>
      </c>
      <c r="J30" s="300" t="s">
        <v>214</v>
      </c>
      <c r="K30" s="105">
        <v>45</v>
      </c>
      <c r="L30" s="107">
        <v>65</v>
      </c>
      <c r="M30" s="107">
        <v>100</v>
      </c>
      <c r="N30" s="107">
        <v>4500</v>
      </c>
      <c r="O30" s="209" t="s">
        <v>2</v>
      </c>
      <c r="P30" s="105" t="s">
        <v>2</v>
      </c>
      <c r="Q30" s="210" t="s">
        <v>2</v>
      </c>
      <c r="R30" s="209" t="s">
        <v>208</v>
      </c>
      <c r="S30" s="105" t="s">
        <v>2</v>
      </c>
      <c r="T30" s="105" t="s">
        <v>2</v>
      </c>
      <c r="U30" s="195" t="s">
        <v>17</v>
      </c>
      <c r="V30" s="209" t="s">
        <v>208</v>
      </c>
      <c r="W30" s="105" t="s">
        <v>2</v>
      </c>
      <c r="X30" s="105" t="s">
        <v>2</v>
      </c>
      <c r="Y30" s="210" t="s">
        <v>2</v>
      </c>
      <c r="Z30" s="209" t="s">
        <v>208</v>
      </c>
      <c r="AA30" s="105" t="s">
        <v>2</v>
      </c>
      <c r="AB30" s="105" t="s">
        <v>2</v>
      </c>
      <c r="AC30" s="209" t="s">
        <v>2</v>
      </c>
      <c r="AD30" s="105" t="s">
        <v>2</v>
      </c>
      <c r="AE30" s="105" t="s">
        <v>2</v>
      </c>
      <c r="AF30" s="210" t="s">
        <v>2</v>
      </c>
    </row>
    <row r="31" spans="2:32" s="104" customFormat="1" ht="13.5" customHeight="1" hidden="1" outlineLevel="1">
      <c r="B31" s="406"/>
      <c r="C31" s="416" t="s">
        <v>14</v>
      </c>
      <c r="D31" s="289">
        <v>34197209.302325584</v>
      </c>
      <c r="E31" s="300">
        <v>1200000</v>
      </c>
      <c r="F31" s="289">
        <v>40004222.72749987</v>
      </c>
      <c r="G31" s="290">
        <v>267840</v>
      </c>
      <c r="H31" s="291"/>
      <c r="I31" s="289" t="s">
        <v>214</v>
      </c>
      <c r="J31" s="300" t="s">
        <v>214</v>
      </c>
      <c r="K31" s="105">
        <v>45</v>
      </c>
      <c r="L31" s="107">
        <v>65</v>
      </c>
      <c r="M31" s="107">
        <v>100</v>
      </c>
      <c r="N31" s="107">
        <v>4500</v>
      </c>
      <c r="O31" s="209" t="s">
        <v>2</v>
      </c>
      <c r="P31" s="105" t="s">
        <v>2</v>
      </c>
      <c r="Q31" s="210" t="s">
        <v>2</v>
      </c>
      <c r="R31" s="209" t="s">
        <v>208</v>
      </c>
      <c r="S31" s="105" t="s">
        <v>2</v>
      </c>
      <c r="T31" s="105" t="s">
        <v>2</v>
      </c>
      <c r="U31" s="195" t="s">
        <v>17</v>
      </c>
      <c r="V31" s="209" t="s">
        <v>208</v>
      </c>
      <c r="W31" s="105" t="s">
        <v>2</v>
      </c>
      <c r="X31" s="105" t="s">
        <v>2</v>
      </c>
      <c r="Y31" s="210" t="s">
        <v>2</v>
      </c>
      <c r="Z31" s="209" t="s">
        <v>208</v>
      </c>
      <c r="AA31" s="105" t="s">
        <v>2</v>
      </c>
      <c r="AB31" s="105" t="s">
        <v>2</v>
      </c>
      <c r="AC31" s="209" t="s">
        <v>2</v>
      </c>
      <c r="AD31" s="105" t="s">
        <v>2</v>
      </c>
      <c r="AE31" s="105" t="s">
        <v>2</v>
      </c>
      <c r="AF31" s="210" t="s">
        <v>2</v>
      </c>
    </row>
    <row r="32" spans="2:32" s="104" customFormat="1" ht="13.5" customHeight="1" hidden="1" outlineLevel="1">
      <c r="B32" s="406"/>
      <c r="C32" s="416" t="s">
        <v>24</v>
      </c>
      <c r="D32" s="289">
        <v>851221153.8461539</v>
      </c>
      <c r="E32" s="300">
        <v>3700000</v>
      </c>
      <c r="F32" s="289">
        <v>80868751.32010728</v>
      </c>
      <c r="G32" s="290">
        <v>541440</v>
      </c>
      <c r="H32" s="291"/>
      <c r="I32" s="289" t="s">
        <v>214</v>
      </c>
      <c r="J32" s="300" t="s">
        <v>214</v>
      </c>
      <c r="K32" s="105">
        <v>45</v>
      </c>
      <c r="L32" s="107">
        <v>65</v>
      </c>
      <c r="M32" s="107">
        <v>100</v>
      </c>
      <c r="N32" s="107">
        <v>4500</v>
      </c>
      <c r="O32" s="209" t="s">
        <v>2</v>
      </c>
      <c r="P32" s="105" t="s">
        <v>2</v>
      </c>
      <c r="Q32" s="210" t="s">
        <v>2</v>
      </c>
      <c r="R32" s="209" t="s">
        <v>208</v>
      </c>
      <c r="S32" s="105" t="s">
        <v>2</v>
      </c>
      <c r="T32" s="105" t="s">
        <v>2</v>
      </c>
      <c r="U32" s="195" t="s">
        <v>17</v>
      </c>
      <c r="V32" s="209" t="s">
        <v>208</v>
      </c>
      <c r="W32" s="105" t="s">
        <v>2</v>
      </c>
      <c r="X32" s="105" t="s">
        <v>2</v>
      </c>
      <c r="Y32" s="210" t="s">
        <v>2</v>
      </c>
      <c r="Z32" s="209" t="s">
        <v>208</v>
      </c>
      <c r="AA32" s="105" t="s">
        <v>2</v>
      </c>
      <c r="AB32" s="105" t="s">
        <v>2</v>
      </c>
      <c r="AC32" s="209" t="s">
        <v>2</v>
      </c>
      <c r="AD32" s="105" t="s">
        <v>2</v>
      </c>
      <c r="AE32" s="105" t="s">
        <v>2</v>
      </c>
      <c r="AF32" s="210" t="s">
        <v>2</v>
      </c>
    </row>
    <row r="33" spans="2:32" s="104" customFormat="1" ht="13.5" customHeight="1" hidden="1" outlineLevel="1">
      <c r="B33" s="406"/>
      <c r="C33" s="416" t="s">
        <v>15</v>
      </c>
      <c r="D33" s="289">
        <v>68400000</v>
      </c>
      <c r="E33" s="300">
        <v>459166.6666666666</v>
      </c>
      <c r="F33" s="289">
        <v>3011070.5278763347</v>
      </c>
      <c r="G33" s="290">
        <v>20160</v>
      </c>
      <c r="H33" s="291"/>
      <c r="I33" s="289" t="s">
        <v>214</v>
      </c>
      <c r="J33" s="300" t="s">
        <v>214</v>
      </c>
      <c r="K33" s="105">
        <v>45</v>
      </c>
      <c r="L33" s="107">
        <v>65</v>
      </c>
      <c r="M33" s="107">
        <v>100</v>
      </c>
      <c r="N33" s="107">
        <v>4500</v>
      </c>
      <c r="O33" s="209" t="s">
        <v>2</v>
      </c>
      <c r="P33" s="105" t="s">
        <v>2</v>
      </c>
      <c r="Q33" s="210" t="s">
        <v>2</v>
      </c>
      <c r="R33" s="209" t="s">
        <v>208</v>
      </c>
      <c r="S33" s="105" t="s">
        <v>2</v>
      </c>
      <c r="T33" s="105" t="s">
        <v>2</v>
      </c>
      <c r="U33" s="195" t="s">
        <v>17</v>
      </c>
      <c r="V33" s="209" t="s">
        <v>208</v>
      </c>
      <c r="W33" s="105" t="s">
        <v>2</v>
      </c>
      <c r="X33" s="105" t="s">
        <v>2</v>
      </c>
      <c r="Y33" s="210" t="s">
        <v>2</v>
      </c>
      <c r="Z33" s="209" t="s">
        <v>208</v>
      </c>
      <c r="AA33" s="105" t="s">
        <v>2</v>
      </c>
      <c r="AB33" s="105" t="s">
        <v>2</v>
      </c>
      <c r="AC33" s="209" t="s">
        <v>2</v>
      </c>
      <c r="AD33" s="105" t="s">
        <v>2</v>
      </c>
      <c r="AE33" s="105" t="s">
        <v>2</v>
      </c>
      <c r="AF33" s="210" t="s">
        <v>2</v>
      </c>
    </row>
    <row r="34" spans="2:32" s="104" customFormat="1" ht="13.5" customHeight="1" hidden="1" outlineLevel="1">
      <c r="B34" s="406"/>
      <c r="C34" s="416" t="s">
        <v>8</v>
      </c>
      <c r="D34" s="289">
        <v>270360000</v>
      </c>
      <c r="E34" s="300">
        <v>4900000</v>
      </c>
      <c r="F34" s="289">
        <v>8925673.350490564</v>
      </c>
      <c r="G34" s="290">
        <v>59760</v>
      </c>
      <c r="H34" s="291"/>
      <c r="I34" s="289" t="s">
        <v>214</v>
      </c>
      <c r="J34" s="300" t="s">
        <v>214</v>
      </c>
      <c r="K34" s="105">
        <v>45</v>
      </c>
      <c r="L34" s="107">
        <v>65</v>
      </c>
      <c r="M34" s="107">
        <v>100</v>
      </c>
      <c r="N34" s="107">
        <v>4500</v>
      </c>
      <c r="O34" s="209" t="s">
        <v>2</v>
      </c>
      <c r="P34" s="105" t="s">
        <v>2</v>
      </c>
      <c r="Q34" s="210" t="s">
        <v>2</v>
      </c>
      <c r="R34" s="209" t="s">
        <v>208</v>
      </c>
      <c r="S34" s="105" t="s">
        <v>2</v>
      </c>
      <c r="T34" s="105" t="s">
        <v>2</v>
      </c>
      <c r="U34" s="195" t="s">
        <v>17</v>
      </c>
      <c r="V34" s="209" t="s">
        <v>208</v>
      </c>
      <c r="W34" s="105" t="s">
        <v>2</v>
      </c>
      <c r="X34" s="105" t="s">
        <v>2</v>
      </c>
      <c r="Y34" s="210" t="s">
        <v>2</v>
      </c>
      <c r="Z34" s="209" t="s">
        <v>208</v>
      </c>
      <c r="AA34" s="105" t="s">
        <v>2</v>
      </c>
      <c r="AB34" s="105" t="s">
        <v>2</v>
      </c>
      <c r="AC34" s="209" t="s">
        <v>2</v>
      </c>
      <c r="AD34" s="105" t="s">
        <v>2</v>
      </c>
      <c r="AE34" s="105" t="s">
        <v>2</v>
      </c>
      <c r="AF34" s="210" t="s">
        <v>2</v>
      </c>
    </row>
    <row r="35" spans="2:32" s="104" customFormat="1" ht="13.5" customHeight="1" hidden="1" outlineLevel="1">
      <c r="B35" s="406"/>
      <c r="C35" s="416" t="s">
        <v>25</v>
      </c>
      <c r="D35" s="289">
        <v>31440000</v>
      </c>
      <c r="E35" s="300">
        <v>640000</v>
      </c>
      <c r="F35" s="289">
        <v>9033211.583629005</v>
      </c>
      <c r="G35" s="290">
        <v>60480</v>
      </c>
      <c r="H35" s="291"/>
      <c r="I35" s="289" t="s">
        <v>214</v>
      </c>
      <c r="J35" s="300" t="s">
        <v>214</v>
      </c>
      <c r="K35" s="105">
        <v>45</v>
      </c>
      <c r="L35" s="107">
        <v>65</v>
      </c>
      <c r="M35" s="107">
        <v>100</v>
      </c>
      <c r="N35" s="107">
        <v>4500</v>
      </c>
      <c r="O35" s="209" t="s">
        <v>2</v>
      </c>
      <c r="P35" s="105" t="s">
        <v>2</v>
      </c>
      <c r="Q35" s="210" t="s">
        <v>2</v>
      </c>
      <c r="R35" s="209" t="s">
        <v>208</v>
      </c>
      <c r="S35" s="105" t="s">
        <v>2</v>
      </c>
      <c r="T35" s="105" t="s">
        <v>2</v>
      </c>
      <c r="U35" s="195" t="s">
        <v>17</v>
      </c>
      <c r="V35" s="209" t="s">
        <v>208</v>
      </c>
      <c r="W35" s="105" t="s">
        <v>2</v>
      </c>
      <c r="X35" s="105" t="s">
        <v>2</v>
      </c>
      <c r="Y35" s="210" t="s">
        <v>2</v>
      </c>
      <c r="Z35" s="209" t="s">
        <v>208</v>
      </c>
      <c r="AA35" s="105" t="s">
        <v>2</v>
      </c>
      <c r="AB35" s="105" t="s">
        <v>2</v>
      </c>
      <c r="AC35" s="209" t="s">
        <v>2</v>
      </c>
      <c r="AD35" s="105" t="s">
        <v>2</v>
      </c>
      <c r="AE35" s="105" t="s">
        <v>2</v>
      </c>
      <c r="AF35" s="210" t="s">
        <v>2</v>
      </c>
    </row>
    <row r="36" spans="2:32" s="104" customFormat="1" ht="13.5" customHeight="1" hidden="1" outlineLevel="1" thickBot="1">
      <c r="B36" s="407"/>
      <c r="C36" s="416" t="s">
        <v>259</v>
      </c>
      <c r="D36" s="289">
        <v>30195000</v>
      </c>
      <c r="E36" s="300">
        <v>390000</v>
      </c>
      <c r="F36" s="307">
        <v>946336.4516182767</v>
      </c>
      <c r="G36" s="308">
        <v>6336</v>
      </c>
      <c r="H36" s="309"/>
      <c r="I36" s="289" t="s">
        <v>214</v>
      </c>
      <c r="J36" s="300" t="s">
        <v>214</v>
      </c>
      <c r="K36" s="105">
        <v>45</v>
      </c>
      <c r="L36" s="107">
        <v>65</v>
      </c>
      <c r="M36" s="107">
        <v>100</v>
      </c>
      <c r="N36" s="107">
        <v>4500</v>
      </c>
      <c r="O36" s="209" t="s">
        <v>2</v>
      </c>
      <c r="P36" s="105" t="s">
        <v>2</v>
      </c>
      <c r="Q36" s="210" t="s">
        <v>2</v>
      </c>
      <c r="R36" s="209" t="s">
        <v>208</v>
      </c>
      <c r="S36" s="105" t="s">
        <v>2</v>
      </c>
      <c r="T36" s="105" t="s">
        <v>2</v>
      </c>
      <c r="U36" s="195" t="s">
        <v>17</v>
      </c>
      <c r="V36" s="209" t="s">
        <v>208</v>
      </c>
      <c r="W36" s="105" t="s">
        <v>2</v>
      </c>
      <c r="X36" s="105" t="s">
        <v>2</v>
      </c>
      <c r="Y36" s="210" t="s">
        <v>2</v>
      </c>
      <c r="Z36" s="209" t="s">
        <v>208</v>
      </c>
      <c r="AA36" s="105" t="s">
        <v>2</v>
      </c>
      <c r="AB36" s="105" t="s">
        <v>2</v>
      </c>
      <c r="AC36" s="209" t="s">
        <v>2</v>
      </c>
      <c r="AD36" s="105" t="s">
        <v>2</v>
      </c>
      <c r="AE36" s="105" t="s">
        <v>2</v>
      </c>
      <c r="AF36" s="210" t="s">
        <v>2</v>
      </c>
    </row>
    <row r="37" spans="2:32" ht="13.5" customHeight="1" thickBot="1">
      <c r="B37" s="404" t="s">
        <v>822</v>
      </c>
      <c r="C37" s="413"/>
      <c r="D37" s="310">
        <f>D38</f>
        <v>91183010</v>
      </c>
      <c r="E37" s="302">
        <f>E38</f>
        <v>19737665</v>
      </c>
      <c r="F37" s="310">
        <f>F38</f>
        <v>66616804.199999996</v>
      </c>
      <c r="G37" s="301">
        <f>G38</f>
        <v>16456934.64</v>
      </c>
      <c r="H37" s="311"/>
      <c r="I37" s="298">
        <f>I38</f>
        <v>3297732</v>
      </c>
      <c r="J37" s="297"/>
      <c r="K37" s="23"/>
      <c r="L37" s="23"/>
      <c r="M37" s="23"/>
      <c r="N37" s="71"/>
      <c r="O37" s="223"/>
      <c r="P37" s="23"/>
      <c r="Q37" s="348"/>
      <c r="R37" s="196"/>
      <c r="S37" s="24"/>
      <c r="T37" s="24"/>
      <c r="U37" s="197"/>
      <c r="V37" s="196"/>
      <c r="W37" s="24"/>
      <c r="X37" s="24"/>
      <c r="Y37" s="197"/>
      <c r="Z37" s="196"/>
      <c r="AA37" s="24"/>
      <c r="AB37" s="24"/>
      <c r="AC37" s="200"/>
      <c r="AD37" s="71"/>
      <c r="AE37" s="23"/>
      <c r="AF37" s="220"/>
    </row>
    <row r="38" spans="2:32" ht="13.5" customHeight="1" outlineLevel="1">
      <c r="B38" s="174" t="s">
        <v>6</v>
      </c>
      <c r="C38" s="175" t="s">
        <v>7</v>
      </c>
      <c r="D38" s="290">
        <f aca="true" t="shared" si="0" ref="D38:I38">SUM(D40:D88)</f>
        <v>91183010</v>
      </c>
      <c r="E38" s="300">
        <f t="shared" si="0"/>
        <v>19737665</v>
      </c>
      <c r="F38" s="289">
        <f t="shared" si="0"/>
        <v>66616804.199999996</v>
      </c>
      <c r="G38" s="290">
        <f t="shared" si="0"/>
        <v>16456934.64</v>
      </c>
      <c r="H38" s="317">
        <f t="shared" si="0"/>
        <v>0</v>
      </c>
      <c r="I38" s="370">
        <f t="shared" si="0"/>
        <v>3297732</v>
      </c>
      <c r="J38" s="371"/>
      <c r="K38" s="420" t="s">
        <v>214</v>
      </c>
      <c r="L38" s="378" t="s">
        <v>214</v>
      </c>
      <c r="M38" s="378" t="s">
        <v>214</v>
      </c>
      <c r="N38" s="421">
        <v>2500</v>
      </c>
      <c r="O38" s="372" t="s">
        <v>214</v>
      </c>
      <c r="P38" s="373" t="s">
        <v>214</v>
      </c>
      <c r="Q38" s="374" t="s">
        <v>214</v>
      </c>
      <c r="R38" s="105" t="s">
        <v>208</v>
      </c>
      <c r="S38" s="105" t="s">
        <v>208</v>
      </c>
      <c r="T38" s="105" t="s">
        <v>208</v>
      </c>
      <c r="U38" s="147" t="s">
        <v>214</v>
      </c>
      <c r="V38" s="372" t="s">
        <v>208</v>
      </c>
      <c r="W38" s="375" t="s">
        <v>208</v>
      </c>
      <c r="X38" s="375" t="s">
        <v>208</v>
      </c>
      <c r="Y38" s="376" t="s">
        <v>214</v>
      </c>
      <c r="Z38" s="105" t="s">
        <v>208</v>
      </c>
      <c r="AA38" s="105" t="s">
        <v>208</v>
      </c>
      <c r="AB38" s="105" t="s">
        <v>208</v>
      </c>
      <c r="AC38" s="377"/>
      <c r="AD38" s="378"/>
      <c r="AE38" s="379"/>
      <c r="AF38" s="374"/>
    </row>
    <row r="39" spans="2:32" ht="13.5" customHeight="1" outlineLevel="1">
      <c r="B39" s="172" t="s">
        <v>9</v>
      </c>
      <c r="C39" s="176" t="s">
        <v>229</v>
      </c>
      <c r="D39" s="303" t="s">
        <v>214</v>
      </c>
      <c r="E39" s="304" t="s">
        <v>214</v>
      </c>
      <c r="F39" s="303" t="s">
        <v>214</v>
      </c>
      <c r="G39" s="303" t="s">
        <v>214</v>
      </c>
      <c r="H39" s="306"/>
      <c r="I39" s="303" t="s">
        <v>214</v>
      </c>
      <c r="J39" s="304" t="s">
        <v>214</v>
      </c>
      <c r="K39" s="422" t="s">
        <v>214</v>
      </c>
      <c r="L39" s="72" t="s">
        <v>214</v>
      </c>
      <c r="M39" s="72" t="s">
        <v>214</v>
      </c>
      <c r="N39" s="184">
        <v>2500</v>
      </c>
      <c r="O39" s="211" t="s">
        <v>214</v>
      </c>
      <c r="P39" s="349" t="s">
        <v>214</v>
      </c>
      <c r="Q39" s="214" t="s">
        <v>214</v>
      </c>
      <c r="R39" s="35" t="s">
        <v>208</v>
      </c>
      <c r="S39" s="35" t="s">
        <v>208</v>
      </c>
      <c r="T39" s="35" t="s">
        <v>208</v>
      </c>
      <c r="U39" s="38" t="s">
        <v>214</v>
      </c>
      <c r="V39" s="211" t="s">
        <v>208</v>
      </c>
      <c r="W39" s="35" t="s">
        <v>208</v>
      </c>
      <c r="X39" s="35" t="s">
        <v>208</v>
      </c>
      <c r="Y39" s="173" t="s">
        <v>214</v>
      </c>
      <c r="Z39" s="35" t="s">
        <v>208</v>
      </c>
      <c r="AA39" s="35" t="s">
        <v>208</v>
      </c>
      <c r="AB39" s="35" t="s">
        <v>208</v>
      </c>
      <c r="AC39" s="198"/>
      <c r="AD39" s="72"/>
      <c r="AE39" s="36"/>
      <c r="AF39" s="214"/>
    </row>
    <row r="40" spans="2:32" s="104" customFormat="1" ht="13.5" customHeight="1" outlineLevel="1">
      <c r="B40" s="386" t="s">
        <v>19</v>
      </c>
      <c r="C40" s="381" t="s">
        <v>460</v>
      </c>
      <c r="D40" s="355">
        <v>35072</v>
      </c>
      <c r="E40" s="356">
        <v>11696</v>
      </c>
      <c r="F40" s="292">
        <v>14312</v>
      </c>
      <c r="G40" s="292">
        <v>6327</v>
      </c>
      <c r="H40" s="382" t="s">
        <v>480</v>
      </c>
      <c r="I40" s="355" t="s">
        <v>214</v>
      </c>
      <c r="J40" s="356" t="s">
        <v>214</v>
      </c>
      <c r="K40" s="32">
        <v>65</v>
      </c>
      <c r="L40" s="32">
        <v>85</v>
      </c>
      <c r="M40" s="32">
        <v>120</v>
      </c>
      <c r="N40" s="65">
        <v>2500</v>
      </c>
      <c r="O40" s="190" t="s">
        <v>2</v>
      </c>
      <c r="P40" s="65" t="s">
        <v>2</v>
      </c>
      <c r="Q40" s="185" t="s">
        <v>2</v>
      </c>
      <c r="R40" s="32" t="s">
        <v>208</v>
      </c>
      <c r="S40" s="32" t="s">
        <v>208</v>
      </c>
      <c r="T40" s="32" t="s">
        <v>208</v>
      </c>
      <c r="U40" s="383" t="s">
        <v>214</v>
      </c>
      <c r="V40" s="207" t="s">
        <v>208</v>
      </c>
      <c r="W40" s="32" t="s">
        <v>208</v>
      </c>
      <c r="X40" s="32" t="s">
        <v>208</v>
      </c>
      <c r="Y40" s="191" t="s">
        <v>214</v>
      </c>
      <c r="Z40" s="32" t="s">
        <v>2</v>
      </c>
      <c r="AA40" s="32" t="s">
        <v>2</v>
      </c>
      <c r="AB40" s="32" t="s">
        <v>2</v>
      </c>
      <c r="AC40" s="207" t="s">
        <v>476</v>
      </c>
      <c r="AD40" s="65" t="s">
        <v>476</v>
      </c>
      <c r="AE40" s="32" t="s">
        <v>476</v>
      </c>
      <c r="AF40" s="215" t="s">
        <v>476</v>
      </c>
    </row>
    <row r="41" spans="2:32" s="104" customFormat="1" ht="13.5" customHeight="1" outlineLevel="1">
      <c r="B41" s="387" t="s">
        <v>19</v>
      </c>
      <c r="C41" s="326" t="s">
        <v>461</v>
      </c>
      <c r="D41" s="357">
        <v>3354317</v>
      </c>
      <c r="E41" s="358">
        <v>417172</v>
      </c>
      <c r="F41" s="290">
        <v>2821835</v>
      </c>
      <c r="G41" s="290">
        <v>412436</v>
      </c>
      <c r="H41" s="317" t="s">
        <v>482</v>
      </c>
      <c r="I41" s="357">
        <v>25710</v>
      </c>
      <c r="J41" s="358" t="s">
        <v>2</v>
      </c>
      <c r="K41" s="105">
        <v>65</v>
      </c>
      <c r="L41" s="105">
        <v>85</v>
      </c>
      <c r="M41" s="105">
        <v>120</v>
      </c>
      <c r="N41" s="107">
        <v>2500</v>
      </c>
      <c r="O41" s="194">
        <v>2500</v>
      </c>
      <c r="P41" s="162">
        <v>4500</v>
      </c>
      <c r="Q41" s="182">
        <v>20000</v>
      </c>
      <c r="R41" s="105" t="s">
        <v>208</v>
      </c>
      <c r="S41" s="105" t="s">
        <v>208</v>
      </c>
      <c r="T41" s="105" t="s">
        <v>208</v>
      </c>
      <c r="U41" s="147" t="s">
        <v>214</v>
      </c>
      <c r="V41" s="209" t="s">
        <v>208</v>
      </c>
      <c r="W41" s="105" t="s">
        <v>208</v>
      </c>
      <c r="X41" s="105" t="s">
        <v>208</v>
      </c>
      <c r="Y41" s="195" t="s">
        <v>214</v>
      </c>
      <c r="Z41" s="105" t="s">
        <v>2</v>
      </c>
      <c r="AA41" s="105" t="s">
        <v>2</v>
      </c>
      <c r="AB41" s="105" t="s">
        <v>2</v>
      </c>
      <c r="AC41" s="209" t="s">
        <v>208</v>
      </c>
      <c r="AD41" s="107">
        <v>6159</v>
      </c>
      <c r="AE41" s="105" t="s">
        <v>208</v>
      </c>
      <c r="AF41" s="210" t="s">
        <v>208</v>
      </c>
    </row>
    <row r="42" spans="2:32" s="106" customFormat="1" ht="13.5" customHeight="1" outlineLevel="1">
      <c r="B42" s="388" t="s">
        <v>15</v>
      </c>
      <c r="C42" s="326" t="s">
        <v>464</v>
      </c>
      <c r="D42" s="359">
        <v>13982752</v>
      </c>
      <c r="E42" s="360">
        <v>1311609</v>
      </c>
      <c r="F42" s="313">
        <v>13628885</v>
      </c>
      <c r="G42" s="313">
        <v>1091416</v>
      </c>
      <c r="H42" s="319" t="s">
        <v>485</v>
      </c>
      <c r="I42" s="359">
        <v>190954</v>
      </c>
      <c r="J42" s="360" t="s">
        <v>2</v>
      </c>
      <c r="K42" s="41">
        <v>75</v>
      </c>
      <c r="L42" s="41">
        <v>100</v>
      </c>
      <c r="M42" s="41">
        <v>125</v>
      </c>
      <c r="N42" s="107">
        <v>2500</v>
      </c>
      <c r="O42" s="194">
        <v>6500</v>
      </c>
      <c r="P42" s="162">
        <v>2500</v>
      </c>
      <c r="Q42" s="182">
        <v>4500</v>
      </c>
      <c r="R42" s="105" t="s">
        <v>208</v>
      </c>
      <c r="S42" s="105" t="s">
        <v>208</v>
      </c>
      <c r="T42" s="105" t="s">
        <v>208</v>
      </c>
      <c r="U42" s="147" t="s">
        <v>214</v>
      </c>
      <c r="V42" s="209" t="s">
        <v>208</v>
      </c>
      <c r="W42" s="105" t="s">
        <v>208</v>
      </c>
      <c r="X42" s="105" t="s">
        <v>208</v>
      </c>
      <c r="Y42" s="195" t="s">
        <v>214</v>
      </c>
      <c r="Z42" s="105" t="s">
        <v>208</v>
      </c>
      <c r="AA42" s="105" t="s">
        <v>208</v>
      </c>
      <c r="AB42" s="105" t="s">
        <v>208</v>
      </c>
      <c r="AC42" s="209" t="s">
        <v>208</v>
      </c>
      <c r="AD42" s="107" t="s">
        <v>476</v>
      </c>
      <c r="AE42" s="105" t="s">
        <v>208</v>
      </c>
      <c r="AF42" s="210" t="s">
        <v>208</v>
      </c>
    </row>
    <row r="43" spans="2:32" s="39" customFormat="1" ht="13.5" customHeight="1" outlineLevel="1">
      <c r="B43" s="388" t="s">
        <v>15</v>
      </c>
      <c r="C43" s="326" t="s">
        <v>264</v>
      </c>
      <c r="D43" s="359">
        <v>108771</v>
      </c>
      <c r="E43" s="360">
        <v>21198</v>
      </c>
      <c r="F43" s="313">
        <v>6290</v>
      </c>
      <c r="G43" s="313">
        <v>1181</v>
      </c>
      <c r="H43" s="319" t="s">
        <v>423</v>
      </c>
      <c r="I43" s="359" t="s">
        <v>2</v>
      </c>
      <c r="J43" s="360" t="s">
        <v>2</v>
      </c>
      <c r="K43" s="105">
        <v>65</v>
      </c>
      <c r="L43" s="105">
        <v>85</v>
      </c>
      <c r="M43" s="105">
        <v>120</v>
      </c>
      <c r="N43" s="107">
        <v>2500</v>
      </c>
      <c r="O43" s="194">
        <v>2500</v>
      </c>
      <c r="P43" s="108" t="s">
        <v>2</v>
      </c>
      <c r="Q43" s="222" t="s">
        <v>2</v>
      </c>
      <c r="R43" s="105" t="s">
        <v>208</v>
      </c>
      <c r="S43" s="105" t="s">
        <v>2</v>
      </c>
      <c r="T43" s="105" t="s">
        <v>208</v>
      </c>
      <c r="U43" s="147" t="s">
        <v>214</v>
      </c>
      <c r="V43" s="209" t="s">
        <v>208</v>
      </c>
      <c r="W43" s="105" t="s">
        <v>2</v>
      </c>
      <c r="X43" s="105" t="s">
        <v>208</v>
      </c>
      <c r="Y43" s="195" t="s">
        <v>214</v>
      </c>
      <c r="Z43" s="105" t="s">
        <v>208</v>
      </c>
      <c r="AA43" s="105" t="s">
        <v>208</v>
      </c>
      <c r="AB43" s="105" t="s">
        <v>2</v>
      </c>
      <c r="AC43" s="194" t="s">
        <v>214</v>
      </c>
      <c r="AD43" s="107" t="s">
        <v>2</v>
      </c>
      <c r="AE43" s="107" t="s">
        <v>2</v>
      </c>
      <c r="AF43" s="182" t="s">
        <v>2</v>
      </c>
    </row>
    <row r="44" spans="2:32" s="104" customFormat="1" ht="13.5" customHeight="1" outlineLevel="1">
      <c r="B44" s="387" t="s">
        <v>20</v>
      </c>
      <c r="C44" s="327" t="s">
        <v>458</v>
      </c>
      <c r="D44" s="357">
        <v>5299892</v>
      </c>
      <c r="E44" s="358">
        <v>962791</v>
      </c>
      <c r="F44" s="290">
        <v>4077366</v>
      </c>
      <c r="G44" s="290">
        <v>902370</v>
      </c>
      <c r="H44" s="317" t="s">
        <v>479</v>
      </c>
      <c r="I44" s="357">
        <v>92591</v>
      </c>
      <c r="J44" s="358" t="s">
        <v>214</v>
      </c>
      <c r="K44" s="105">
        <v>100</v>
      </c>
      <c r="L44" s="105">
        <v>125</v>
      </c>
      <c r="M44" s="105">
        <v>150</v>
      </c>
      <c r="N44" s="107">
        <v>2500</v>
      </c>
      <c r="O44" s="194">
        <v>8500</v>
      </c>
      <c r="P44" s="162">
        <v>20000</v>
      </c>
      <c r="Q44" s="182">
        <v>45000</v>
      </c>
      <c r="R44" s="105" t="s">
        <v>208</v>
      </c>
      <c r="S44" s="105" t="s">
        <v>208</v>
      </c>
      <c r="T44" s="105" t="s">
        <v>208</v>
      </c>
      <c r="U44" s="147" t="s">
        <v>214</v>
      </c>
      <c r="V44" s="209" t="s">
        <v>208</v>
      </c>
      <c r="W44" s="105" t="s">
        <v>208</v>
      </c>
      <c r="X44" s="105" t="s">
        <v>208</v>
      </c>
      <c r="Y44" s="195" t="s">
        <v>214</v>
      </c>
      <c r="Z44" s="105" t="s">
        <v>2</v>
      </c>
      <c r="AA44" s="105" t="s">
        <v>2</v>
      </c>
      <c r="AB44" s="105" t="s">
        <v>2</v>
      </c>
      <c r="AC44" s="209" t="s">
        <v>208</v>
      </c>
      <c r="AD44" s="107">
        <v>15398</v>
      </c>
      <c r="AE44" s="105" t="s">
        <v>208</v>
      </c>
      <c r="AF44" s="210" t="s">
        <v>208</v>
      </c>
    </row>
    <row r="45" spans="2:32" s="104" customFormat="1" ht="13.5" customHeight="1" outlineLevel="1">
      <c r="B45" s="387" t="s">
        <v>20</v>
      </c>
      <c r="C45" s="327" t="s">
        <v>459</v>
      </c>
      <c r="D45" s="357">
        <v>1593973</v>
      </c>
      <c r="E45" s="358">
        <v>385012</v>
      </c>
      <c r="F45" s="290">
        <v>615755</v>
      </c>
      <c r="G45" s="290">
        <v>263231</v>
      </c>
      <c r="H45" s="317" t="s">
        <v>836</v>
      </c>
      <c r="I45" s="357">
        <v>666</v>
      </c>
      <c r="J45" s="358" t="s">
        <v>2</v>
      </c>
      <c r="K45" s="105">
        <v>100</v>
      </c>
      <c r="L45" s="105">
        <v>125</v>
      </c>
      <c r="M45" s="105">
        <v>150</v>
      </c>
      <c r="N45" s="107">
        <v>2500</v>
      </c>
      <c r="O45" s="194">
        <v>6500</v>
      </c>
      <c r="P45" s="163">
        <v>15000</v>
      </c>
      <c r="Q45" s="182">
        <v>20000</v>
      </c>
      <c r="R45" s="105" t="s">
        <v>208</v>
      </c>
      <c r="S45" s="105" t="s">
        <v>208</v>
      </c>
      <c r="T45" s="105" t="s">
        <v>208</v>
      </c>
      <c r="U45" s="147" t="s">
        <v>214</v>
      </c>
      <c r="V45" s="209" t="s">
        <v>208</v>
      </c>
      <c r="W45" s="105" t="s">
        <v>208</v>
      </c>
      <c r="X45" s="105" t="s">
        <v>208</v>
      </c>
      <c r="Y45" s="195" t="s">
        <v>214</v>
      </c>
      <c r="Z45" s="105" t="s">
        <v>2</v>
      </c>
      <c r="AA45" s="105" t="s">
        <v>2</v>
      </c>
      <c r="AB45" s="105" t="s">
        <v>2</v>
      </c>
      <c r="AC45" s="209" t="s">
        <v>208</v>
      </c>
      <c r="AD45" s="107">
        <v>6934</v>
      </c>
      <c r="AE45" s="161" t="s">
        <v>208</v>
      </c>
      <c r="AF45" s="210" t="s">
        <v>208</v>
      </c>
    </row>
    <row r="46" spans="2:32" s="39" customFormat="1" ht="13.5" customHeight="1" outlineLevel="1">
      <c r="B46" s="387" t="s">
        <v>20</v>
      </c>
      <c r="C46" s="326" t="s">
        <v>253</v>
      </c>
      <c r="D46" s="357">
        <v>1111748</v>
      </c>
      <c r="E46" s="358">
        <v>401721</v>
      </c>
      <c r="F46" s="290">
        <v>1022573</v>
      </c>
      <c r="G46" s="290">
        <v>422589</v>
      </c>
      <c r="H46" s="317" t="s">
        <v>418</v>
      </c>
      <c r="I46" s="357" t="s">
        <v>2</v>
      </c>
      <c r="J46" s="358" t="s">
        <v>2</v>
      </c>
      <c r="K46" s="105">
        <v>100</v>
      </c>
      <c r="L46" s="105">
        <v>125</v>
      </c>
      <c r="M46" s="105">
        <v>150</v>
      </c>
      <c r="N46" s="107">
        <v>2500</v>
      </c>
      <c r="O46" s="194">
        <v>4500</v>
      </c>
      <c r="P46" s="163" t="s">
        <v>2</v>
      </c>
      <c r="Q46" s="182" t="s">
        <v>2</v>
      </c>
      <c r="R46" s="105" t="s">
        <v>208</v>
      </c>
      <c r="S46" s="105" t="s">
        <v>208</v>
      </c>
      <c r="T46" s="105" t="s">
        <v>208</v>
      </c>
      <c r="U46" s="147" t="s">
        <v>214</v>
      </c>
      <c r="V46" s="209" t="s">
        <v>208</v>
      </c>
      <c r="W46" s="105" t="s">
        <v>208</v>
      </c>
      <c r="X46" s="105" t="s">
        <v>208</v>
      </c>
      <c r="Y46" s="195" t="s">
        <v>214</v>
      </c>
      <c r="Z46" s="105" t="s">
        <v>208</v>
      </c>
      <c r="AA46" s="105" t="s">
        <v>208</v>
      </c>
      <c r="AB46" s="105" t="s">
        <v>208</v>
      </c>
      <c r="AC46" s="194" t="s">
        <v>214</v>
      </c>
      <c r="AD46" s="107" t="s">
        <v>2</v>
      </c>
      <c r="AE46" s="107" t="s">
        <v>2</v>
      </c>
      <c r="AF46" s="182" t="s">
        <v>2</v>
      </c>
    </row>
    <row r="47" spans="2:32" s="106" customFormat="1" ht="13.5" customHeight="1" outlineLevel="1">
      <c r="B47" s="388" t="s">
        <v>20</v>
      </c>
      <c r="C47" s="326" t="s">
        <v>235</v>
      </c>
      <c r="D47" s="357">
        <v>471630</v>
      </c>
      <c r="E47" s="358">
        <v>186498</v>
      </c>
      <c r="F47" s="290">
        <f>38%*D47</f>
        <v>179219.4</v>
      </c>
      <c r="G47" s="290">
        <f>38%*E47</f>
        <v>70869.24</v>
      </c>
      <c r="H47" s="317" t="s">
        <v>479</v>
      </c>
      <c r="I47" s="357" t="s">
        <v>2</v>
      </c>
      <c r="J47" s="358" t="s">
        <v>2</v>
      </c>
      <c r="K47" s="105">
        <v>100</v>
      </c>
      <c r="L47" s="105">
        <v>125</v>
      </c>
      <c r="M47" s="105">
        <v>150</v>
      </c>
      <c r="N47" s="107">
        <v>2500</v>
      </c>
      <c r="O47" s="194">
        <v>8500</v>
      </c>
      <c r="P47" s="107">
        <v>20000</v>
      </c>
      <c r="Q47" s="182">
        <v>20000</v>
      </c>
      <c r="R47" s="105" t="s">
        <v>208</v>
      </c>
      <c r="S47" s="105" t="s">
        <v>208</v>
      </c>
      <c r="T47" s="105" t="s">
        <v>208</v>
      </c>
      <c r="U47" s="147" t="s">
        <v>214</v>
      </c>
      <c r="V47" s="209" t="s">
        <v>208</v>
      </c>
      <c r="W47" s="105" t="s">
        <v>208</v>
      </c>
      <c r="X47" s="105" t="s">
        <v>208</v>
      </c>
      <c r="Y47" s="195" t="s">
        <v>214</v>
      </c>
      <c r="Z47" s="105" t="s">
        <v>208</v>
      </c>
      <c r="AA47" s="105" t="s">
        <v>208</v>
      </c>
      <c r="AB47" s="105" t="s">
        <v>208</v>
      </c>
      <c r="AC47" s="194" t="s">
        <v>214</v>
      </c>
      <c r="AD47" s="107">
        <v>26000</v>
      </c>
      <c r="AE47" s="107" t="s">
        <v>208</v>
      </c>
      <c r="AF47" s="182" t="s">
        <v>208</v>
      </c>
    </row>
    <row r="48" spans="2:32" ht="13.5" customHeight="1" outlineLevel="1">
      <c r="B48" s="387" t="s">
        <v>20</v>
      </c>
      <c r="C48" s="326" t="s">
        <v>233</v>
      </c>
      <c r="D48" s="357">
        <v>179808</v>
      </c>
      <c r="E48" s="358">
        <v>49432</v>
      </c>
      <c r="F48" s="290">
        <v>229494</v>
      </c>
      <c r="G48" s="290">
        <v>71477</v>
      </c>
      <c r="H48" s="317" t="s">
        <v>419</v>
      </c>
      <c r="I48" s="357" t="s">
        <v>2</v>
      </c>
      <c r="J48" s="358" t="s">
        <v>2</v>
      </c>
      <c r="K48" s="105">
        <v>100</v>
      </c>
      <c r="L48" s="105">
        <v>125</v>
      </c>
      <c r="M48" s="105">
        <v>150</v>
      </c>
      <c r="N48" s="107">
        <v>2500</v>
      </c>
      <c r="O48" s="194">
        <v>4500</v>
      </c>
      <c r="P48" s="107">
        <v>10000</v>
      </c>
      <c r="Q48" s="182">
        <v>20000</v>
      </c>
      <c r="R48" s="105" t="s">
        <v>208</v>
      </c>
      <c r="S48" s="105" t="s">
        <v>208</v>
      </c>
      <c r="T48" s="105" t="s">
        <v>208</v>
      </c>
      <c r="U48" s="147" t="s">
        <v>214</v>
      </c>
      <c r="V48" s="209" t="s">
        <v>208</v>
      </c>
      <c r="W48" s="105" t="s">
        <v>208</v>
      </c>
      <c r="X48" s="105" t="s">
        <v>208</v>
      </c>
      <c r="Y48" s="195" t="s">
        <v>214</v>
      </c>
      <c r="Z48" s="105" t="s">
        <v>208</v>
      </c>
      <c r="AA48" s="105" t="s">
        <v>208</v>
      </c>
      <c r="AB48" s="105" t="s">
        <v>208</v>
      </c>
      <c r="AC48" s="194" t="s">
        <v>214</v>
      </c>
      <c r="AD48" s="107">
        <v>29540</v>
      </c>
      <c r="AE48" s="107" t="s">
        <v>208</v>
      </c>
      <c r="AF48" s="182" t="s">
        <v>208</v>
      </c>
    </row>
    <row r="49" spans="2:32" s="59" customFormat="1" ht="12.75" customHeight="1" outlineLevel="1">
      <c r="B49" s="388" t="s">
        <v>20</v>
      </c>
      <c r="C49" s="326" t="s">
        <v>279</v>
      </c>
      <c r="D49" s="361">
        <v>80797</v>
      </c>
      <c r="E49" s="362">
        <v>46259</v>
      </c>
      <c r="F49" s="316">
        <v>30096</v>
      </c>
      <c r="G49" s="316">
        <v>20486</v>
      </c>
      <c r="H49" s="319" t="s">
        <v>480</v>
      </c>
      <c r="I49" s="361" t="s">
        <v>2</v>
      </c>
      <c r="J49" s="362" t="s">
        <v>2</v>
      </c>
      <c r="K49" s="105">
        <v>100</v>
      </c>
      <c r="L49" s="105">
        <v>125</v>
      </c>
      <c r="M49" s="105">
        <v>150</v>
      </c>
      <c r="N49" s="70">
        <v>2500</v>
      </c>
      <c r="O49" s="194">
        <v>4500</v>
      </c>
      <c r="P49" s="163">
        <v>10000</v>
      </c>
      <c r="Q49" s="182">
        <v>20000</v>
      </c>
      <c r="R49" s="74" t="s">
        <v>208</v>
      </c>
      <c r="S49" s="74" t="s">
        <v>208</v>
      </c>
      <c r="T49" s="74" t="s">
        <v>208</v>
      </c>
      <c r="U49" s="369" t="s">
        <v>214</v>
      </c>
      <c r="V49" s="212" t="s">
        <v>208</v>
      </c>
      <c r="W49" s="41" t="s">
        <v>208</v>
      </c>
      <c r="X49" s="41" t="s">
        <v>208</v>
      </c>
      <c r="Y49" s="204" t="s">
        <v>214</v>
      </c>
      <c r="Z49" s="41" t="s">
        <v>208</v>
      </c>
      <c r="AA49" s="41" t="s">
        <v>208</v>
      </c>
      <c r="AB49" s="41" t="s">
        <v>208</v>
      </c>
      <c r="AC49" s="194" t="s">
        <v>214</v>
      </c>
      <c r="AD49" s="75">
        <v>15000</v>
      </c>
      <c r="AE49" s="107" t="s">
        <v>208</v>
      </c>
      <c r="AF49" s="182" t="s">
        <v>2</v>
      </c>
    </row>
    <row r="50" spans="2:34" s="93" customFormat="1" ht="13.5" customHeight="1" outlineLevel="1">
      <c r="B50" s="388" t="s">
        <v>20</v>
      </c>
      <c r="C50" s="326" t="s">
        <v>236</v>
      </c>
      <c r="D50" s="361">
        <v>62800</v>
      </c>
      <c r="E50" s="362">
        <v>35900</v>
      </c>
      <c r="F50" s="290">
        <f>38%*D50</f>
        <v>23864</v>
      </c>
      <c r="G50" s="290">
        <f>38%*E50</f>
        <v>13642</v>
      </c>
      <c r="H50" s="380" t="s">
        <v>479</v>
      </c>
      <c r="I50" s="357" t="s">
        <v>2</v>
      </c>
      <c r="J50" s="358" t="s">
        <v>2</v>
      </c>
      <c r="K50" s="105">
        <v>100</v>
      </c>
      <c r="L50" s="105">
        <v>125</v>
      </c>
      <c r="M50" s="105">
        <v>150</v>
      </c>
      <c r="N50" s="70">
        <v>2500</v>
      </c>
      <c r="O50" s="194">
        <v>6500</v>
      </c>
      <c r="P50" s="107">
        <v>15000</v>
      </c>
      <c r="Q50" s="182">
        <v>20000</v>
      </c>
      <c r="R50" s="41" t="s">
        <v>208</v>
      </c>
      <c r="S50" s="41" t="s">
        <v>208</v>
      </c>
      <c r="T50" s="41" t="s">
        <v>208</v>
      </c>
      <c r="U50" s="369" t="s">
        <v>214</v>
      </c>
      <c r="V50" s="212" t="s">
        <v>208</v>
      </c>
      <c r="W50" s="41" t="s">
        <v>208</v>
      </c>
      <c r="X50" s="41" t="s">
        <v>208</v>
      </c>
      <c r="Y50" s="204" t="s">
        <v>214</v>
      </c>
      <c r="Z50" s="41" t="s">
        <v>208</v>
      </c>
      <c r="AA50" s="41" t="s">
        <v>208</v>
      </c>
      <c r="AB50" s="41" t="s">
        <v>208</v>
      </c>
      <c r="AC50" s="194" t="s">
        <v>214</v>
      </c>
      <c r="AD50" s="70">
        <v>7000</v>
      </c>
      <c r="AE50" s="107" t="s">
        <v>208</v>
      </c>
      <c r="AF50" s="182" t="s">
        <v>208</v>
      </c>
      <c r="AG50" s="106"/>
      <c r="AH50" s="106"/>
    </row>
    <row r="51" spans="2:32" s="93" customFormat="1" ht="13.5" customHeight="1" outlineLevel="1">
      <c r="B51" s="388" t="s">
        <v>20</v>
      </c>
      <c r="C51" s="326" t="s">
        <v>265</v>
      </c>
      <c r="D51" s="361">
        <v>62500</v>
      </c>
      <c r="E51" s="362">
        <v>31050</v>
      </c>
      <c r="F51" s="316" t="s">
        <v>2</v>
      </c>
      <c r="G51" s="316" t="s">
        <v>2</v>
      </c>
      <c r="H51" s="317" t="s">
        <v>480</v>
      </c>
      <c r="I51" s="361" t="s">
        <v>2</v>
      </c>
      <c r="J51" s="362" t="s">
        <v>2</v>
      </c>
      <c r="K51" s="105">
        <v>100</v>
      </c>
      <c r="L51" s="105">
        <v>125</v>
      </c>
      <c r="M51" s="105">
        <v>150</v>
      </c>
      <c r="N51" s="70">
        <v>2500</v>
      </c>
      <c r="O51" s="194">
        <v>4500</v>
      </c>
      <c r="P51" s="163">
        <v>6500</v>
      </c>
      <c r="Q51" s="182" t="s">
        <v>2</v>
      </c>
      <c r="R51" s="41" t="s">
        <v>208</v>
      </c>
      <c r="S51" s="41" t="s">
        <v>215</v>
      </c>
      <c r="T51" s="41" t="s">
        <v>208</v>
      </c>
      <c r="U51" s="369" t="s">
        <v>214</v>
      </c>
      <c r="V51" s="212" t="s">
        <v>208</v>
      </c>
      <c r="W51" s="41" t="s">
        <v>215</v>
      </c>
      <c r="X51" s="41" t="s">
        <v>208</v>
      </c>
      <c r="Y51" s="204" t="s">
        <v>214</v>
      </c>
      <c r="Z51" s="41" t="s">
        <v>208</v>
      </c>
      <c r="AA51" s="41" t="s">
        <v>208</v>
      </c>
      <c r="AB51" s="41" t="s">
        <v>215</v>
      </c>
      <c r="AC51" s="194" t="s">
        <v>214</v>
      </c>
      <c r="AD51" s="70">
        <v>2300</v>
      </c>
      <c r="AE51" s="107" t="s">
        <v>208</v>
      </c>
      <c r="AF51" s="182" t="s">
        <v>208</v>
      </c>
    </row>
    <row r="52" spans="2:32" s="93" customFormat="1" ht="13.5" customHeight="1" outlineLevel="1">
      <c r="B52" s="388" t="s">
        <v>20</v>
      </c>
      <c r="C52" s="30" t="s">
        <v>475</v>
      </c>
      <c r="D52" s="361">
        <v>220288</v>
      </c>
      <c r="E52" s="362">
        <v>63506</v>
      </c>
      <c r="F52" s="316">
        <v>220288</v>
      </c>
      <c r="G52" s="316">
        <v>63506</v>
      </c>
      <c r="H52" s="380" t="s">
        <v>479</v>
      </c>
      <c r="I52" s="361" t="s">
        <v>2</v>
      </c>
      <c r="J52" s="362" t="s">
        <v>2</v>
      </c>
      <c r="K52" s="41">
        <v>75</v>
      </c>
      <c r="L52" s="41">
        <v>100</v>
      </c>
      <c r="M52" s="41">
        <v>125</v>
      </c>
      <c r="N52" s="70">
        <v>2500</v>
      </c>
      <c r="O52" s="194">
        <v>4500</v>
      </c>
      <c r="P52" s="163" t="s">
        <v>2</v>
      </c>
      <c r="Q52" s="182" t="s">
        <v>2</v>
      </c>
      <c r="R52" s="41" t="s">
        <v>208</v>
      </c>
      <c r="S52" s="41" t="s">
        <v>215</v>
      </c>
      <c r="T52" s="41" t="s">
        <v>208</v>
      </c>
      <c r="U52" s="369" t="s">
        <v>214</v>
      </c>
      <c r="V52" s="212" t="s">
        <v>208</v>
      </c>
      <c r="W52" s="41" t="s">
        <v>215</v>
      </c>
      <c r="X52" s="41" t="s">
        <v>208</v>
      </c>
      <c r="Y52" s="204" t="s">
        <v>214</v>
      </c>
      <c r="Z52" s="41" t="s">
        <v>208</v>
      </c>
      <c r="AA52" s="41" t="s">
        <v>208</v>
      </c>
      <c r="AB52" s="41" t="s">
        <v>215</v>
      </c>
      <c r="AC52" s="194" t="s">
        <v>214</v>
      </c>
      <c r="AD52" s="107" t="s">
        <v>2</v>
      </c>
      <c r="AE52" s="107" t="s">
        <v>2</v>
      </c>
      <c r="AF52" s="182" t="s">
        <v>2</v>
      </c>
    </row>
    <row r="53" spans="2:32" s="104" customFormat="1" ht="13.5" customHeight="1" outlineLevel="1">
      <c r="B53" s="387" t="s">
        <v>0</v>
      </c>
      <c r="C53" s="326" t="s">
        <v>462</v>
      </c>
      <c r="D53" s="357">
        <v>11866936</v>
      </c>
      <c r="E53" s="358">
        <v>1986396</v>
      </c>
      <c r="F53" s="290">
        <v>7192394</v>
      </c>
      <c r="G53" s="290">
        <v>1577803</v>
      </c>
      <c r="H53" s="317" t="s">
        <v>483</v>
      </c>
      <c r="I53" s="357">
        <v>2085145</v>
      </c>
      <c r="J53" s="358" t="s">
        <v>2</v>
      </c>
      <c r="K53" s="41">
        <v>75</v>
      </c>
      <c r="L53" s="41">
        <v>100</v>
      </c>
      <c r="M53" s="41">
        <v>125</v>
      </c>
      <c r="N53" s="107">
        <v>2500</v>
      </c>
      <c r="O53" s="194">
        <v>6500</v>
      </c>
      <c r="P53" s="162">
        <v>4500</v>
      </c>
      <c r="Q53" s="182">
        <v>6500</v>
      </c>
      <c r="R53" s="105" t="s">
        <v>208</v>
      </c>
      <c r="S53" s="105" t="s">
        <v>208</v>
      </c>
      <c r="T53" s="105" t="s">
        <v>208</v>
      </c>
      <c r="U53" s="147" t="s">
        <v>214</v>
      </c>
      <c r="V53" s="209" t="s">
        <v>208</v>
      </c>
      <c r="W53" s="105" t="s">
        <v>208</v>
      </c>
      <c r="X53" s="105" t="s">
        <v>208</v>
      </c>
      <c r="Y53" s="195" t="s">
        <v>214</v>
      </c>
      <c r="Z53" s="105" t="s">
        <v>208</v>
      </c>
      <c r="AA53" s="105" t="s">
        <v>208</v>
      </c>
      <c r="AB53" s="105" t="s">
        <v>208</v>
      </c>
      <c r="AC53" s="209" t="s">
        <v>208</v>
      </c>
      <c r="AD53" s="107">
        <v>2729</v>
      </c>
      <c r="AE53" s="105" t="s">
        <v>208</v>
      </c>
      <c r="AF53" s="210" t="s">
        <v>208</v>
      </c>
    </row>
    <row r="54" spans="2:32" ht="13.5" customHeight="1" outlineLevel="1">
      <c r="B54" s="387" t="s">
        <v>0</v>
      </c>
      <c r="C54" s="327" t="s">
        <v>281</v>
      </c>
      <c r="D54" s="357">
        <v>8736359</v>
      </c>
      <c r="E54" s="358">
        <v>2070478</v>
      </c>
      <c r="F54" s="290">
        <v>9793736</v>
      </c>
      <c r="G54" s="290">
        <v>3104532</v>
      </c>
      <c r="H54" s="317" t="s">
        <v>478</v>
      </c>
      <c r="I54" s="357">
        <v>650000</v>
      </c>
      <c r="J54" s="358" t="s">
        <v>2</v>
      </c>
      <c r="K54" s="41">
        <v>75</v>
      </c>
      <c r="L54" s="41">
        <v>100</v>
      </c>
      <c r="M54" s="41">
        <v>125</v>
      </c>
      <c r="N54" s="107">
        <v>2500</v>
      </c>
      <c r="O54" s="194">
        <v>6500</v>
      </c>
      <c r="P54" s="108" t="s">
        <v>2</v>
      </c>
      <c r="Q54" s="222" t="s">
        <v>2</v>
      </c>
      <c r="R54" s="105" t="s">
        <v>208</v>
      </c>
      <c r="S54" s="105" t="s">
        <v>208</v>
      </c>
      <c r="T54" s="105" t="s">
        <v>208</v>
      </c>
      <c r="U54" s="147" t="s">
        <v>214</v>
      </c>
      <c r="V54" s="209" t="s">
        <v>208</v>
      </c>
      <c r="W54" s="105" t="s">
        <v>208</v>
      </c>
      <c r="X54" s="105" t="s">
        <v>208</v>
      </c>
      <c r="Y54" s="195" t="s">
        <v>214</v>
      </c>
      <c r="Z54" s="105" t="s">
        <v>208</v>
      </c>
      <c r="AA54" s="105" t="s">
        <v>208</v>
      </c>
      <c r="AB54" s="105" t="s">
        <v>208</v>
      </c>
      <c r="AC54" s="194" t="s">
        <v>214</v>
      </c>
      <c r="AD54" s="107" t="s">
        <v>2</v>
      </c>
      <c r="AE54" s="107" t="s">
        <v>2</v>
      </c>
      <c r="AF54" s="182" t="s">
        <v>2</v>
      </c>
    </row>
    <row r="55" spans="2:32" s="106" customFormat="1" ht="13.5" customHeight="1" outlineLevel="1">
      <c r="B55" s="388" t="s">
        <v>0</v>
      </c>
      <c r="C55" s="326" t="s">
        <v>463</v>
      </c>
      <c r="D55" s="357">
        <v>6460756</v>
      </c>
      <c r="E55" s="358">
        <v>1364751</v>
      </c>
      <c r="F55" s="290">
        <v>6500833</v>
      </c>
      <c r="G55" s="290">
        <v>1166647</v>
      </c>
      <c r="H55" s="317" t="s">
        <v>484</v>
      </c>
      <c r="I55" s="357">
        <v>177709</v>
      </c>
      <c r="J55" s="358" t="s">
        <v>2</v>
      </c>
      <c r="K55" s="41">
        <v>75</v>
      </c>
      <c r="L55" s="41">
        <v>100</v>
      </c>
      <c r="M55" s="41">
        <v>125</v>
      </c>
      <c r="N55" s="107">
        <v>2500</v>
      </c>
      <c r="O55" s="194">
        <v>6500</v>
      </c>
      <c r="P55" s="162">
        <v>4500</v>
      </c>
      <c r="Q55" s="182">
        <v>6500</v>
      </c>
      <c r="R55" s="105" t="s">
        <v>208</v>
      </c>
      <c r="S55" s="105" t="s">
        <v>208</v>
      </c>
      <c r="T55" s="105" t="s">
        <v>208</v>
      </c>
      <c r="U55" s="147" t="s">
        <v>214</v>
      </c>
      <c r="V55" s="209" t="s">
        <v>208</v>
      </c>
      <c r="W55" s="105" t="s">
        <v>208</v>
      </c>
      <c r="X55" s="105" t="s">
        <v>208</v>
      </c>
      <c r="Y55" s="195" t="s">
        <v>214</v>
      </c>
      <c r="Z55" s="105" t="s">
        <v>208</v>
      </c>
      <c r="AA55" s="105" t="s">
        <v>208</v>
      </c>
      <c r="AB55" s="105" t="s">
        <v>208</v>
      </c>
      <c r="AC55" s="209" t="s">
        <v>208</v>
      </c>
      <c r="AD55" s="107">
        <v>9823</v>
      </c>
      <c r="AE55" s="105" t="s">
        <v>208</v>
      </c>
      <c r="AF55" s="210" t="s">
        <v>208</v>
      </c>
    </row>
    <row r="56" spans="2:32" ht="13.5" customHeight="1" outlineLevel="1">
      <c r="B56" s="387" t="s">
        <v>0</v>
      </c>
      <c r="C56" s="327" t="s">
        <v>269</v>
      </c>
      <c r="D56" s="363">
        <v>6481905</v>
      </c>
      <c r="E56" s="364">
        <v>605762</v>
      </c>
      <c r="F56" s="312">
        <v>2064125</v>
      </c>
      <c r="G56" s="312">
        <v>369387</v>
      </c>
      <c r="H56" s="318" t="s">
        <v>414</v>
      </c>
      <c r="I56" s="363" t="s">
        <v>2</v>
      </c>
      <c r="J56" s="364" t="s">
        <v>2</v>
      </c>
      <c r="K56" s="41">
        <v>75</v>
      </c>
      <c r="L56" s="41">
        <v>100</v>
      </c>
      <c r="M56" s="41">
        <v>125</v>
      </c>
      <c r="N56" s="107">
        <v>2500</v>
      </c>
      <c r="O56" s="194">
        <v>6500</v>
      </c>
      <c r="P56" s="108" t="s">
        <v>2</v>
      </c>
      <c r="Q56" s="222" t="s">
        <v>2</v>
      </c>
      <c r="R56" s="105" t="s">
        <v>208</v>
      </c>
      <c r="S56" s="105" t="s">
        <v>208</v>
      </c>
      <c r="T56" s="105" t="s">
        <v>208</v>
      </c>
      <c r="U56" s="147" t="s">
        <v>214</v>
      </c>
      <c r="V56" s="209" t="s">
        <v>208</v>
      </c>
      <c r="W56" s="105" t="s">
        <v>208</v>
      </c>
      <c r="X56" s="105" t="s">
        <v>208</v>
      </c>
      <c r="Y56" s="195" t="s">
        <v>214</v>
      </c>
      <c r="Z56" s="105" t="s">
        <v>208</v>
      </c>
      <c r="AA56" s="105" t="s">
        <v>208</v>
      </c>
      <c r="AB56" s="105" t="s">
        <v>208</v>
      </c>
      <c r="AC56" s="194" t="s">
        <v>214</v>
      </c>
      <c r="AD56" s="107" t="s">
        <v>2</v>
      </c>
      <c r="AE56" s="107" t="s">
        <v>2</v>
      </c>
      <c r="AF56" s="182" t="s">
        <v>2</v>
      </c>
    </row>
    <row r="57" spans="2:32" s="106" customFormat="1" ht="13.5" customHeight="1" outlineLevel="1">
      <c r="B57" s="388" t="s">
        <v>0</v>
      </c>
      <c r="C57" s="326" t="s">
        <v>406</v>
      </c>
      <c r="D57" s="357">
        <v>643999</v>
      </c>
      <c r="E57" s="358">
        <v>226601</v>
      </c>
      <c r="F57" s="290">
        <v>804352</v>
      </c>
      <c r="G57" s="290">
        <v>297024</v>
      </c>
      <c r="H57" s="317" t="s">
        <v>479</v>
      </c>
      <c r="I57" s="357" t="s">
        <v>2</v>
      </c>
      <c r="J57" s="358" t="s">
        <v>2</v>
      </c>
      <c r="K57" s="41">
        <v>75</v>
      </c>
      <c r="L57" s="41">
        <v>100</v>
      </c>
      <c r="M57" s="41">
        <v>125</v>
      </c>
      <c r="N57" s="107">
        <v>2500</v>
      </c>
      <c r="O57" s="194">
        <v>6500</v>
      </c>
      <c r="P57" s="108" t="s">
        <v>2</v>
      </c>
      <c r="Q57" s="222" t="s">
        <v>2</v>
      </c>
      <c r="R57" s="105" t="s">
        <v>208</v>
      </c>
      <c r="S57" s="105" t="s">
        <v>208</v>
      </c>
      <c r="T57" s="105" t="s">
        <v>208</v>
      </c>
      <c r="U57" s="147" t="s">
        <v>214</v>
      </c>
      <c r="V57" s="209" t="s">
        <v>208</v>
      </c>
      <c r="W57" s="105" t="s">
        <v>208</v>
      </c>
      <c r="X57" s="105" t="s">
        <v>208</v>
      </c>
      <c r="Y57" s="195" t="s">
        <v>214</v>
      </c>
      <c r="Z57" s="105" t="s">
        <v>208</v>
      </c>
      <c r="AA57" s="105" t="s">
        <v>208</v>
      </c>
      <c r="AB57" s="105" t="s">
        <v>208</v>
      </c>
      <c r="AC57" s="194" t="s">
        <v>214</v>
      </c>
      <c r="AD57" s="107" t="s">
        <v>2</v>
      </c>
      <c r="AE57" s="107" t="s">
        <v>2</v>
      </c>
      <c r="AF57" s="182" t="s">
        <v>2</v>
      </c>
    </row>
    <row r="58" spans="2:32" ht="13.5" customHeight="1" outlineLevel="1">
      <c r="B58" s="387" t="s">
        <v>0</v>
      </c>
      <c r="C58" s="327" t="s">
        <v>230</v>
      </c>
      <c r="D58" s="357">
        <v>1956230</v>
      </c>
      <c r="E58" s="358">
        <v>230479</v>
      </c>
      <c r="F58" s="290">
        <v>96490</v>
      </c>
      <c r="G58" s="290">
        <v>12405</v>
      </c>
      <c r="H58" s="317" t="s">
        <v>415</v>
      </c>
      <c r="I58" s="357" t="s">
        <v>2</v>
      </c>
      <c r="J58" s="358" t="s">
        <v>2</v>
      </c>
      <c r="K58" s="41">
        <v>75</v>
      </c>
      <c r="L58" s="41">
        <v>100</v>
      </c>
      <c r="M58" s="41">
        <v>125</v>
      </c>
      <c r="N58" s="107">
        <v>2500</v>
      </c>
      <c r="O58" s="194">
        <v>6500</v>
      </c>
      <c r="P58" s="108" t="s">
        <v>2</v>
      </c>
      <c r="Q58" s="222" t="s">
        <v>2</v>
      </c>
      <c r="R58" s="105" t="s">
        <v>208</v>
      </c>
      <c r="S58" s="105" t="s">
        <v>208</v>
      </c>
      <c r="T58" s="105" t="s">
        <v>208</v>
      </c>
      <c r="U58" s="147" t="s">
        <v>214</v>
      </c>
      <c r="V58" s="209" t="s">
        <v>208</v>
      </c>
      <c r="W58" s="105" t="s">
        <v>208</v>
      </c>
      <c r="X58" s="105" t="s">
        <v>208</v>
      </c>
      <c r="Y58" s="195" t="s">
        <v>214</v>
      </c>
      <c r="Z58" s="105" t="s">
        <v>208</v>
      </c>
      <c r="AA58" s="105" t="s">
        <v>208</v>
      </c>
      <c r="AB58" s="105" t="s">
        <v>208</v>
      </c>
      <c r="AC58" s="194" t="s">
        <v>214</v>
      </c>
      <c r="AD58" s="107" t="s">
        <v>2</v>
      </c>
      <c r="AE58" s="107" t="s">
        <v>2</v>
      </c>
      <c r="AF58" s="182" t="s">
        <v>2</v>
      </c>
    </row>
    <row r="59" spans="2:32" ht="13.5" customHeight="1" outlineLevel="1">
      <c r="B59" s="387" t="s">
        <v>0</v>
      </c>
      <c r="C59" s="326" t="s">
        <v>263</v>
      </c>
      <c r="D59" s="357">
        <v>901590</v>
      </c>
      <c r="E59" s="358">
        <v>347227</v>
      </c>
      <c r="F59" s="290">
        <v>369131</v>
      </c>
      <c r="G59" s="290">
        <v>213144</v>
      </c>
      <c r="H59" s="317" t="s">
        <v>479</v>
      </c>
      <c r="I59" s="357" t="s">
        <v>2</v>
      </c>
      <c r="J59" s="358" t="s">
        <v>2</v>
      </c>
      <c r="K59" s="105">
        <v>50</v>
      </c>
      <c r="L59" s="105">
        <v>75</v>
      </c>
      <c r="M59" s="105">
        <v>100</v>
      </c>
      <c r="N59" s="107">
        <v>2500</v>
      </c>
      <c r="O59" s="194">
        <v>6500</v>
      </c>
      <c r="P59" s="108" t="s">
        <v>2</v>
      </c>
      <c r="Q59" s="222" t="s">
        <v>2</v>
      </c>
      <c r="R59" s="105" t="s">
        <v>208</v>
      </c>
      <c r="S59" s="105" t="s">
        <v>2</v>
      </c>
      <c r="T59" s="105" t="s">
        <v>208</v>
      </c>
      <c r="U59" s="147" t="s">
        <v>214</v>
      </c>
      <c r="V59" s="209" t="s">
        <v>208</v>
      </c>
      <c r="W59" s="105" t="s">
        <v>2</v>
      </c>
      <c r="X59" s="105" t="s">
        <v>208</v>
      </c>
      <c r="Y59" s="195" t="s">
        <v>214</v>
      </c>
      <c r="Z59" s="105" t="s">
        <v>208</v>
      </c>
      <c r="AA59" s="105" t="s">
        <v>208</v>
      </c>
      <c r="AB59" s="105" t="s">
        <v>2</v>
      </c>
      <c r="AC59" s="194" t="s">
        <v>214</v>
      </c>
      <c r="AD59" s="107" t="s">
        <v>2</v>
      </c>
      <c r="AE59" s="107" t="s">
        <v>2</v>
      </c>
      <c r="AF59" s="182" t="s">
        <v>2</v>
      </c>
    </row>
    <row r="60" spans="2:32" s="106" customFormat="1" ht="13.5" customHeight="1" outlineLevel="1">
      <c r="B60" s="388" t="s">
        <v>0</v>
      </c>
      <c r="C60" s="326" t="s">
        <v>273</v>
      </c>
      <c r="D60" s="357">
        <v>607385</v>
      </c>
      <c r="E60" s="358">
        <v>242743</v>
      </c>
      <c r="F60" s="290"/>
      <c r="G60" s="290"/>
      <c r="H60" s="317" t="s">
        <v>479</v>
      </c>
      <c r="I60" s="357" t="s">
        <v>2</v>
      </c>
      <c r="J60" s="358" t="s">
        <v>2</v>
      </c>
      <c r="K60" s="105">
        <v>50</v>
      </c>
      <c r="L60" s="105">
        <v>75</v>
      </c>
      <c r="M60" s="105">
        <v>100</v>
      </c>
      <c r="N60" s="107">
        <v>2500</v>
      </c>
      <c r="O60" s="194">
        <v>6500</v>
      </c>
      <c r="P60" s="108" t="s">
        <v>2</v>
      </c>
      <c r="Q60" s="222" t="s">
        <v>2</v>
      </c>
      <c r="R60" s="105" t="s">
        <v>208</v>
      </c>
      <c r="S60" s="105" t="s">
        <v>2</v>
      </c>
      <c r="T60" s="105" t="s">
        <v>208</v>
      </c>
      <c r="U60" s="147" t="s">
        <v>214</v>
      </c>
      <c r="V60" s="209" t="s">
        <v>208</v>
      </c>
      <c r="W60" s="105" t="s">
        <v>2</v>
      </c>
      <c r="X60" s="105" t="s">
        <v>208</v>
      </c>
      <c r="Y60" s="195" t="s">
        <v>214</v>
      </c>
      <c r="Z60" s="105" t="s">
        <v>208</v>
      </c>
      <c r="AA60" s="105" t="s">
        <v>208</v>
      </c>
      <c r="AB60" s="105" t="s">
        <v>2</v>
      </c>
      <c r="AC60" s="194" t="s">
        <v>214</v>
      </c>
      <c r="AD60" s="107" t="s">
        <v>2</v>
      </c>
      <c r="AE60" s="107" t="s">
        <v>2</v>
      </c>
      <c r="AF60" s="182" t="s">
        <v>2</v>
      </c>
    </row>
    <row r="61" spans="2:32" s="106" customFormat="1" ht="13.5" customHeight="1" outlineLevel="1">
      <c r="B61" s="388" t="s">
        <v>0</v>
      </c>
      <c r="C61" s="326" t="s">
        <v>231</v>
      </c>
      <c r="D61" s="359">
        <v>190209</v>
      </c>
      <c r="E61" s="360">
        <v>88256</v>
      </c>
      <c r="F61" s="313" t="s">
        <v>2</v>
      </c>
      <c r="G61" s="313" t="s">
        <v>2</v>
      </c>
      <c r="H61" s="319" t="s">
        <v>480</v>
      </c>
      <c r="I61" s="359" t="s">
        <v>2</v>
      </c>
      <c r="J61" s="360" t="s">
        <v>2</v>
      </c>
      <c r="K61" s="105">
        <v>50</v>
      </c>
      <c r="L61" s="105">
        <v>75</v>
      </c>
      <c r="M61" s="105">
        <v>100</v>
      </c>
      <c r="N61" s="107">
        <v>2500</v>
      </c>
      <c r="O61" s="194">
        <v>6500</v>
      </c>
      <c r="P61" s="108" t="s">
        <v>2</v>
      </c>
      <c r="Q61" s="222" t="s">
        <v>2</v>
      </c>
      <c r="R61" s="105" t="s">
        <v>208</v>
      </c>
      <c r="S61" s="105" t="s">
        <v>208</v>
      </c>
      <c r="T61" s="105" t="s">
        <v>208</v>
      </c>
      <c r="U61" s="147" t="s">
        <v>214</v>
      </c>
      <c r="V61" s="209" t="s">
        <v>208</v>
      </c>
      <c r="W61" s="105" t="s">
        <v>208</v>
      </c>
      <c r="X61" s="105" t="s">
        <v>208</v>
      </c>
      <c r="Y61" s="195" t="s">
        <v>214</v>
      </c>
      <c r="Z61" s="105" t="s">
        <v>208</v>
      </c>
      <c r="AA61" s="105" t="s">
        <v>208</v>
      </c>
      <c r="AB61" s="105" t="s">
        <v>208</v>
      </c>
      <c r="AC61" s="194" t="s">
        <v>214</v>
      </c>
      <c r="AD61" s="107" t="s">
        <v>2</v>
      </c>
      <c r="AE61" s="107" t="s">
        <v>2</v>
      </c>
      <c r="AF61" s="182" t="s">
        <v>2</v>
      </c>
    </row>
    <row r="62" spans="2:32" s="106" customFormat="1" ht="13.5" customHeight="1" outlineLevel="1">
      <c r="B62" s="388" t="s">
        <v>245</v>
      </c>
      <c r="C62" s="326" t="s">
        <v>232</v>
      </c>
      <c r="D62" s="357">
        <v>349727</v>
      </c>
      <c r="E62" s="358">
        <v>166483</v>
      </c>
      <c r="F62" s="290">
        <v>92639.40000000001</v>
      </c>
      <c r="G62" s="290">
        <v>48979.8</v>
      </c>
      <c r="H62" s="317" t="s">
        <v>416</v>
      </c>
      <c r="I62" s="357" t="s">
        <v>2</v>
      </c>
      <c r="J62" s="358" t="s">
        <v>2</v>
      </c>
      <c r="K62" s="105">
        <v>50</v>
      </c>
      <c r="L62" s="105">
        <v>75</v>
      </c>
      <c r="M62" s="105">
        <v>100</v>
      </c>
      <c r="N62" s="107">
        <v>2500</v>
      </c>
      <c r="O62" s="194">
        <v>6500</v>
      </c>
      <c r="P62" s="108" t="s">
        <v>2</v>
      </c>
      <c r="Q62" s="222" t="s">
        <v>2</v>
      </c>
      <c r="R62" s="105" t="s">
        <v>208</v>
      </c>
      <c r="S62" s="105" t="s">
        <v>208</v>
      </c>
      <c r="T62" s="105" t="s">
        <v>208</v>
      </c>
      <c r="U62" s="147" t="s">
        <v>214</v>
      </c>
      <c r="V62" s="209" t="s">
        <v>208</v>
      </c>
      <c r="W62" s="105" t="s">
        <v>208</v>
      </c>
      <c r="X62" s="105" t="s">
        <v>208</v>
      </c>
      <c r="Y62" s="195" t="s">
        <v>214</v>
      </c>
      <c r="Z62" s="105" t="s">
        <v>208</v>
      </c>
      <c r="AA62" s="105" t="s">
        <v>208</v>
      </c>
      <c r="AB62" s="105" t="s">
        <v>208</v>
      </c>
      <c r="AC62" s="194" t="s">
        <v>214</v>
      </c>
      <c r="AD62" s="107" t="s">
        <v>2</v>
      </c>
      <c r="AE62" s="107" t="s">
        <v>2</v>
      </c>
      <c r="AF62" s="182" t="s">
        <v>2</v>
      </c>
    </row>
    <row r="63" spans="2:32" s="106" customFormat="1" ht="13.5" customHeight="1" outlineLevel="1">
      <c r="B63" s="388" t="s">
        <v>244</v>
      </c>
      <c r="C63" s="326" t="s">
        <v>254</v>
      </c>
      <c r="D63" s="357">
        <v>92508</v>
      </c>
      <c r="E63" s="358">
        <v>44574</v>
      </c>
      <c r="F63" s="290">
        <v>18501.600000000002</v>
      </c>
      <c r="G63" s="290">
        <v>8914.800000000001</v>
      </c>
      <c r="H63" s="317" t="s">
        <v>417</v>
      </c>
      <c r="I63" s="357" t="s">
        <v>2</v>
      </c>
      <c r="J63" s="358" t="s">
        <v>2</v>
      </c>
      <c r="K63" s="105">
        <v>65</v>
      </c>
      <c r="L63" s="105">
        <v>85</v>
      </c>
      <c r="M63" s="105">
        <v>120</v>
      </c>
      <c r="N63" s="107">
        <v>2500</v>
      </c>
      <c r="O63" s="194">
        <v>6500</v>
      </c>
      <c r="P63" s="108" t="s">
        <v>2</v>
      </c>
      <c r="Q63" s="222" t="s">
        <v>2</v>
      </c>
      <c r="R63" s="105" t="s">
        <v>208</v>
      </c>
      <c r="S63" s="105" t="s">
        <v>208</v>
      </c>
      <c r="T63" s="105" t="s">
        <v>208</v>
      </c>
      <c r="U63" s="147" t="s">
        <v>214</v>
      </c>
      <c r="V63" s="209" t="s">
        <v>208</v>
      </c>
      <c r="W63" s="105" t="s">
        <v>208</v>
      </c>
      <c r="X63" s="105" t="s">
        <v>208</v>
      </c>
      <c r="Y63" s="195" t="s">
        <v>214</v>
      </c>
      <c r="Z63" s="105" t="s">
        <v>208</v>
      </c>
      <c r="AA63" s="105" t="s">
        <v>208</v>
      </c>
      <c r="AB63" s="105" t="s">
        <v>208</v>
      </c>
      <c r="AC63" s="194" t="s">
        <v>214</v>
      </c>
      <c r="AD63" s="107" t="s">
        <v>2</v>
      </c>
      <c r="AE63" s="107" t="s">
        <v>2</v>
      </c>
      <c r="AF63" s="182" t="s">
        <v>2</v>
      </c>
    </row>
    <row r="64" spans="2:32" s="325" customFormat="1" ht="13.5" customHeight="1" outlineLevel="1">
      <c r="B64" s="389" t="s">
        <v>276</v>
      </c>
      <c r="C64" s="327" t="s">
        <v>289</v>
      </c>
      <c r="D64" s="359">
        <v>1963435</v>
      </c>
      <c r="E64" s="360">
        <v>633431</v>
      </c>
      <c r="F64" s="313">
        <v>392687</v>
      </c>
      <c r="G64" s="313">
        <v>126686.20000000001</v>
      </c>
      <c r="H64" s="319" t="s">
        <v>422</v>
      </c>
      <c r="I64" s="359" t="s">
        <v>2</v>
      </c>
      <c r="J64" s="360" t="s">
        <v>2</v>
      </c>
      <c r="K64" s="41">
        <v>75</v>
      </c>
      <c r="L64" s="41">
        <v>100</v>
      </c>
      <c r="M64" s="41">
        <v>125</v>
      </c>
      <c r="N64" s="89">
        <v>2500</v>
      </c>
      <c r="O64" s="201" t="s">
        <v>2</v>
      </c>
      <c r="P64" s="108" t="s">
        <v>2</v>
      </c>
      <c r="Q64" s="324" t="s">
        <v>2</v>
      </c>
      <c r="R64" s="88" t="s">
        <v>208</v>
      </c>
      <c r="S64" s="88" t="s">
        <v>215</v>
      </c>
      <c r="T64" s="88" t="s">
        <v>215</v>
      </c>
      <c r="U64" s="92" t="s">
        <v>214</v>
      </c>
      <c r="V64" s="246" t="s">
        <v>208</v>
      </c>
      <c r="W64" s="88" t="s">
        <v>215</v>
      </c>
      <c r="X64" s="88" t="s">
        <v>215</v>
      </c>
      <c r="Y64" s="202" t="s">
        <v>214</v>
      </c>
      <c r="Z64" s="88" t="s">
        <v>208</v>
      </c>
      <c r="AA64" s="88" t="s">
        <v>215</v>
      </c>
      <c r="AB64" s="88" t="s">
        <v>215</v>
      </c>
      <c r="AC64" s="201" t="s">
        <v>214</v>
      </c>
      <c r="AD64" s="89" t="s">
        <v>2</v>
      </c>
      <c r="AE64" s="89" t="s">
        <v>2</v>
      </c>
      <c r="AF64" s="186" t="s">
        <v>2</v>
      </c>
    </row>
    <row r="65" spans="2:32" s="104" customFormat="1" ht="13.5" customHeight="1" outlineLevel="1">
      <c r="B65" s="387" t="s">
        <v>457</v>
      </c>
      <c r="C65" s="327" t="s">
        <v>470</v>
      </c>
      <c r="D65" s="363">
        <v>2156131</v>
      </c>
      <c r="E65" s="364">
        <v>624682</v>
      </c>
      <c r="F65" s="312">
        <v>575162</v>
      </c>
      <c r="G65" s="312">
        <v>208131</v>
      </c>
      <c r="H65" s="318" t="s">
        <v>481</v>
      </c>
      <c r="I65" s="363">
        <v>26508</v>
      </c>
      <c r="J65" s="364" t="s">
        <v>2</v>
      </c>
      <c r="K65" s="41">
        <v>75</v>
      </c>
      <c r="L65" s="41">
        <v>100</v>
      </c>
      <c r="M65" s="41">
        <v>125</v>
      </c>
      <c r="N65" s="107">
        <v>2500</v>
      </c>
      <c r="O65" s="194">
        <v>2500</v>
      </c>
      <c r="P65" s="162">
        <v>4500</v>
      </c>
      <c r="Q65" s="182">
        <v>10000</v>
      </c>
      <c r="R65" s="105" t="s">
        <v>208</v>
      </c>
      <c r="S65" s="105" t="s">
        <v>208</v>
      </c>
      <c r="T65" s="105" t="s">
        <v>208</v>
      </c>
      <c r="U65" s="147" t="s">
        <v>214</v>
      </c>
      <c r="V65" s="209" t="s">
        <v>208</v>
      </c>
      <c r="W65" s="105" t="s">
        <v>208</v>
      </c>
      <c r="X65" s="105" t="s">
        <v>208</v>
      </c>
      <c r="Y65" s="195" t="s">
        <v>214</v>
      </c>
      <c r="Z65" s="105" t="s">
        <v>2</v>
      </c>
      <c r="AA65" s="105" t="s">
        <v>2</v>
      </c>
      <c r="AB65" s="105" t="s">
        <v>2</v>
      </c>
      <c r="AC65" s="209" t="s">
        <v>208</v>
      </c>
      <c r="AD65" s="107">
        <f>9724+2275</f>
        <v>11999</v>
      </c>
      <c r="AE65" s="105" t="s">
        <v>208</v>
      </c>
      <c r="AF65" s="210" t="s">
        <v>208</v>
      </c>
    </row>
    <row r="66" spans="2:32" s="106" customFormat="1" ht="13.5" customHeight="1" outlineLevel="1">
      <c r="B66" s="388" t="s">
        <v>804</v>
      </c>
      <c r="C66" s="326" t="s">
        <v>465</v>
      </c>
      <c r="D66" s="357">
        <v>4559657</v>
      </c>
      <c r="E66" s="358">
        <v>1166184</v>
      </c>
      <c r="F66" s="290">
        <v>2789812</v>
      </c>
      <c r="G66" s="290">
        <v>842083</v>
      </c>
      <c r="H66" s="317" t="s">
        <v>479</v>
      </c>
      <c r="I66" s="357">
        <v>30030</v>
      </c>
      <c r="J66" s="358" t="s">
        <v>2</v>
      </c>
      <c r="K66" s="41">
        <v>75</v>
      </c>
      <c r="L66" s="41">
        <v>100</v>
      </c>
      <c r="M66" s="41">
        <v>125</v>
      </c>
      <c r="N66" s="107">
        <v>2500</v>
      </c>
      <c r="O66" s="194">
        <v>2500</v>
      </c>
      <c r="P66" s="162">
        <v>6500</v>
      </c>
      <c r="Q66" s="182">
        <v>10000</v>
      </c>
      <c r="R66" s="105" t="s">
        <v>208</v>
      </c>
      <c r="S66" s="105" t="s">
        <v>208</v>
      </c>
      <c r="T66" s="105" t="s">
        <v>208</v>
      </c>
      <c r="U66" s="147" t="s">
        <v>214</v>
      </c>
      <c r="V66" s="209" t="s">
        <v>208</v>
      </c>
      <c r="W66" s="105" t="s">
        <v>208</v>
      </c>
      <c r="X66" s="105" t="s">
        <v>208</v>
      </c>
      <c r="Y66" s="195" t="s">
        <v>214</v>
      </c>
      <c r="Z66" s="105" t="s">
        <v>208</v>
      </c>
      <c r="AA66" s="105" t="s">
        <v>208</v>
      </c>
      <c r="AB66" s="105" t="s">
        <v>208</v>
      </c>
      <c r="AC66" s="209" t="s">
        <v>208</v>
      </c>
      <c r="AD66" s="107">
        <v>27801</v>
      </c>
      <c r="AE66" s="105" t="s">
        <v>208</v>
      </c>
      <c r="AF66" s="210" t="s">
        <v>208</v>
      </c>
    </row>
    <row r="67" spans="2:32" s="104" customFormat="1" ht="13.5" customHeight="1" outlineLevel="1">
      <c r="B67" s="388" t="s">
        <v>803</v>
      </c>
      <c r="C67" s="326" t="s">
        <v>468</v>
      </c>
      <c r="D67" s="357">
        <v>1703219</v>
      </c>
      <c r="E67" s="358">
        <v>453735</v>
      </c>
      <c r="F67" s="290">
        <v>657730</v>
      </c>
      <c r="G67" s="290">
        <v>250752</v>
      </c>
      <c r="H67" s="317" t="s">
        <v>479</v>
      </c>
      <c r="I67" s="357">
        <v>10641</v>
      </c>
      <c r="J67" s="358" t="s">
        <v>2</v>
      </c>
      <c r="K67" s="105">
        <v>65</v>
      </c>
      <c r="L67" s="105">
        <v>85</v>
      </c>
      <c r="M67" s="105">
        <v>120</v>
      </c>
      <c r="N67" s="107">
        <v>2500</v>
      </c>
      <c r="O67" s="194">
        <v>2500</v>
      </c>
      <c r="P67" s="162">
        <v>4500</v>
      </c>
      <c r="Q67" s="182">
        <v>6500</v>
      </c>
      <c r="R67" s="105" t="s">
        <v>208</v>
      </c>
      <c r="S67" s="105" t="s">
        <v>208</v>
      </c>
      <c r="T67" s="105" t="s">
        <v>208</v>
      </c>
      <c r="U67" s="147" t="s">
        <v>214</v>
      </c>
      <c r="V67" s="209" t="s">
        <v>208</v>
      </c>
      <c r="W67" s="105" t="s">
        <v>208</v>
      </c>
      <c r="X67" s="105" t="s">
        <v>208</v>
      </c>
      <c r="Y67" s="195" t="s">
        <v>214</v>
      </c>
      <c r="Z67" s="105" t="s">
        <v>208</v>
      </c>
      <c r="AA67" s="105" t="s">
        <v>208</v>
      </c>
      <c r="AB67" s="105" t="s">
        <v>208</v>
      </c>
      <c r="AC67" s="209" t="s">
        <v>208</v>
      </c>
      <c r="AD67" s="107">
        <v>1523</v>
      </c>
      <c r="AE67" s="105" t="s">
        <v>208</v>
      </c>
      <c r="AF67" s="210" t="s">
        <v>208</v>
      </c>
    </row>
    <row r="68" spans="2:32" s="106" customFormat="1" ht="13.5" customHeight="1" outlineLevel="1">
      <c r="B68" s="388" t="s">
        <v>1</v>
      </c>
      <c r="C68" s="326" t="s">
        <v>241</v>
      </c>
      <c r="D68" s="357">
        <v>4522492</v>
      </c>
      <c r="E68" s="358">
        <v>1333386</v>
      </c>
      <c r="F68" s="290">
        <v>4193431</v>
      </c>
      <c r="G68" s="290">
        <v>1396501</v>
      </c>
      <c r="H68" s="317" t="s">
        <v>420</v>
      </c>
      <c r="I68" s="357" t="s">
        <v>2</v>
      </c>
      <c r="J68" s="358" t="s">
        <v>2</v>
      </c>
      <c r="K68" s="105">
        <v>65</v>
      </c>
      <c r="L68" s="105">
        <v>85</v>
      </c>
      <c r="M68" s="105">
        <v>120</v>
      </c>
      <c r="N68" s="107">
        <v>2500</v>
      </c>
      <c r="O68" s="194" t="s">
        <v>489</v>
      </c>
      <c r="P68" s="108" t="s">
        <v>2</v>
      </c>
      <c r="Q68" s="222" t="s">
        <v>2</v>
      </c>
      <c r="R68" s="105" t="s">
        <v>208</v>
      </c>
      <c r="S68" s="105" t="s">
        <v>208</v>
      </c>
      <c r="T68" s="105" t="s">
        <v>208</v>
      </c>
      <c r="U68" s="147" t="s">
        <v>214</v>
      </c>
      <c r="V68" s="209" t="s">
        <v>208</v>
      </c>
      <c r="W68" s="105" t="s">
        <v>208</v>
      </c>
      <c r="X68" s="105" t="s">
        <v>208</v>
      </c>
      <c r="Y68" s="195" t="s">
        <v>214</v>
      </c>
      <c r="Z68" s="105" t="s">
        <v>208</v>
      </c>
      <c r="AA68" s="105" t="s">
        <v>208</v>
      </c>
      <c r="AB68" s="105" t="s">
        <v>208</v>
      </c>
      <c r="AC68" s="194" t="s">
        <v>214</v>
      </c>
      <c r="AD68" s="107" t="s">
        <v>2</v>
      </c>
      <c r="AE68" s="107" t="s">
        <v>2</v>
      </c>
      <c r="AF68" s="182" t="s">
        <v>2</v>
      </c>
    </row>
    <row r="69" spans="2:34" ht="13.5" customHeight="1" outlineLevel="1">
      <c r="B69" s="388" t="s">
        <v>1</v>
      </c>
      <c r="C69" s="326" t="s">
        <v>283</v>
      </c>
      <c r="D69" s="357">
        <v>1053664</v>
      </c>
      <c r="E69" s="358">
        <v>203385</v>
      </c>
      <c r="F69" s="290">
        <v>459028</v>
      </c>
      <c r="G69" s="290">
        <v>152816</v>
      </c>
      <c r="H69" s="317" t="s">
        <v>479</v>
      </c>
      <c r="I69" s="357" t="s">
        <v>2</v>
      </c>
      <c r="J69" s="358" t="s">
        <v>2</v>
      </c>
      <c r="K69" s="105">
        <v>65</v>
      </c>
      <c r="L69" s="105">
        <v>85</v>
      </c>
      <c r="M69" s="105">
        <v>120</v>
      </c>
      <c r="N69" s="107">
        <v>2500</v>
      </c>
      <c r="O69" s="194" t="s">
        <v>489</v>
      </c>
      <c r="P69" s="108" t="s">
        <v>2</v>
      </c>
      <c r="Q69" s="222" t="s">
        <v>2</v>
      </c>
      <c r="R69" s="105" t="s">
        <v>208</v>
      </c>
      <c r="S69" s="105" t="s">
        <v>215</v>
      </c>
      <c r="T69" s="105" t="s">
        <v>208</v>
      </c>
      <c r="U69" s="147" t="s">
        <v>214</v>
      </c>
      <c r="V69" s="209" t="s">
        <v>208</v>
      </c>
      <c r="W69" s="105" t="s">
        <v>215</v>
      </c>
      <c r="X69" s="105" t="s">
        <v>208</v>
      </c>
      <c r="Y69" s="195" t="s">
        <v>214</v>
      </c>
      <c r="Z69" s="105" t="s">
        <v>208</v>
      </c>
      <c r="AA69" s="105" t="s">
        <v>208</v>
      </c>
      <c r="AB69" s="105" t="s">
        <v>215</v>
      </c>
      <c r="AC69" s="194" t="s">
        <v>214</v>
      </c>
      <c r="AD69" s="107" t="s">
        <v>2</v>
      </c>
      <c r="AE69" s="107" t="s">
        <v>2</v>
      </c>
      <c r="AF69" s="182" t="s">
        <v>2</v>
      </c>
      <c r="AG69" s="104"/>
      <c r="AH69" s="104"/>
    </row>
    <row r="70" spans="2:32" ht="13.5" customHeight="1" outlineLevel="1">
      <c r="B70" s="388" t="s">
        <v>1</v>
      </c>
      <c r="C70" s="326" t="s">
        <v>237</v>
      </c>
      <c r="D70" s="357">
        <v>919983</v>
      </c>
      <c r="E70" s="358">
        <v>206043</v>
      </c>
      <c r="F70" s="290">
        <v>240424</v>
      </c>
      <c r="G70" s="290">
        <v>89865</v>
      </c>
      <c r="H70" s="317" t="s">
        <v>421</v>
      </c>
      <c r="I70" s="357" t="s">
        <v>2</v>
      </c>
      <c r="J70" s="358" t="s">
        <v>2</v>
      </c>
      <c r="K70" s="105">
        <v>65</v>
      </c>
      <c r="L70" s="105">
        <v>85</v>
      </c>
      <c r="M70" s="105">
        <v>120</v>
      </c>
      <c r="N70" s="107">
        <v>2500</v>
      </c>
      <c r="O70" s="194" t="s">
        <v>2</v>
      </c>
      <c r="P70" s="108" t="s">
        <v>2</v>
      </c>
      <c r="Q70" s="222" t="s">
        <v>2</v>
      </c>
      <c r="R70" s="105" t="s">
        <v>208</v>
      </c>
      <c r="S70" s="105" t="s">
        <v>215</v>
      </c>
      <c r="T70" s="105" t="s">
        <v>208</v>
      </c>
      <c r="U70" s="147" t="s">
        <v>214</v>
      </c>
      <c r="V70" s="209" t="s">
        <v>208</v>
      </c>
      <c r="W70" s="105" t="s">
        <v>215</v>
      </c>
      <c r="X70" s="105" t="s">
        <v>208</v>
      </c>
      <c r="Y70" s="195" t="s">
        <v>214</v>
      </c>
      <c r="Z70" s="105" t="s">
        <v>208</v>
      </c>
      <c r="AA70" s="105" t="s">
        <v>208</v>
      </c>
      <c r="AB70" s="105" t="s">
        <v>215</v>
      </c>
      <c r="AC70" s="194" t="s">
        <v>214</v>
      </c>
      <c r="AD70" s="107" t="s">
        <v>2</v>
      </c>
      <c r="AE70" s="107" t="s">
        <v>2</v>
      </c>
      <c r="AF70" s="182" t="s">
        <v>2</v>
      </c>
    </row>
    <row r="71" spans="2:34" ht="13.5" customHeight="1" outlineLevel="1">
      <c r="B71" s="388" t="s">
        <v>1</v>
      </c>
      <c r="C71" s="326" t="s">
        <v>284</v>
      </c>
      <c r="D71" s="357">
        <v>397309</v>
      </c>
      <c r="E71" s="358">
        <v>86798</v>
      </c>
      <c r="F71" s="290">
        <v>70845</v>
      </c>
      <c r="G71" s="290">
        <v>14621</v>
      </c>
      <c r="H71" s="317" t="s">
        <v>479</v>
      </c>
      <c r="I71" s="357" t="s">
        <v>2</v>
      </c>
      <c r="J71" s="358" t="s">
        <v>2</v>
      </c>
      <c r="K71" s="105">
        <v>65</v>
      </c>
      <c r="L71" s="105">
        <v>85</v>
      </c>
      <c r="M71" s="105">
        <v>120</v>
      </c>
      <c r="N71" s="107">
        <v>2500</v>
      </c>
      <c r="O71" s="194" t="s">
        <v>489</v>
      </c>
      <c r="P71" s="108" t="s">
        <v>2</v>
      </c>
      <c r="Q71" s="222" t="s">
        <v>2</v>
      </c>
      <c r="R71" s="105" t="s">
        <v>208</v>
      </c>
      <c r="S71" s="105" t="s">
        <v>215</v>
      </c>
      <c r="T71" s="105" t="s">
        <v>208</v>
      </c>
      <c r="U71" s="147" t="s">
        <v>214</v>
      </c>
      <c r="V71" s="209" t="s">
        <v>208</v>
      </c>
      <c r="W71" s="105" t="s">
        <v>215</v>
      </c>
      <c r="X71" s="105" t="s">
        <v>208</v>
      </c>
      <c r="Y71" s="195" t="s">
        <v>214</v>
      </c>
      <c r="Z71" s="105" t="s">
        <v>208</v>
      </c>
      <c r="AA71" s="105" t="s">
        <v>208</v>
      </c>
      <c r="AB71" s="105" t="s">
        <v>215</v>
      </c>
      <c r="AC71" s="194" t="s">
        <v>214</v>
      </c>
      <c r="AD71" s="107" t="s">
        <v>2</v>
      </c>
      <c r="AE71" s="107" t="s">
        <v>2</v>
      </c>
      <c r="AF71" s="182" t="s">
        <v>2</v>
      </c>
      <c r="AG71" s="104"/>
      <c r="AH71" s="104"/>
    </row>
    <row r="72" spans="2:32" s="106" customFormat="1" ht="13.5" customHeight="1" outlineLevel="1">
      <c r="B72" s="388" t="s">
        <v>1</v>
      </c>
      <c r="C72" s="326" t="s">
        <v>261</v>
      </c>
      <c r="D72" s="357">
        <v>285020</v>
      </c>
      <c r="E72" s="358">
        <v>137559</v>
      </c>
      <c r="F72" s="290" t="s">
        <v>2</v>
      </c>
      <c r="G72" s="290" t="s">
        <v>2</v>
      </c>
      <c r="H72" s="317" t="s">
        <v>479</v>
      </c>
      <c r="I72" s="357" t="s">
        <v>2</v>
      </c>
      <c r="J72" s="358" t="s">
        <v>2</v>
      </c>
      <c r="K72" s="41">
        <v>75</v>
      </c>
      <c r="L72" s="41">
        <v>100</v>
      </c>
      <c r="M72" s="41">
        <v>125</v>
      </c>
      <c r="N72" s="107">
        <v>2500</v>
      </c>
      <c r="O72" s="194">
        <v>2500</v>
      </c>
      <c r="P72" s="162">
        <v>4500</v>
      </c>
      <c r="Q72" s="182" t="s">
        <v>2</v>
      </c>
      <c r="R72" s="105" t="s">
        <v>208</v>
      </c>
      <c r="S72" s="105" t="s">
        <v>208</v>
      </c>
      <c r="T72" s="105" t="s">
        <v>208</v>
      </c>
      <c r="U72" s="147" t="s">
        <v>214</v>
      </c>
      <c r="V72" s="209" t="s">
        <v>208</v>
      </c>
      <c r="W72" s="105" t="s">
        <v>208</v>
      </c>
      <c r="X72" s="105" t="s">
        <v>208</v>
      </c>
      <c r="Y72" s="195" t="s">
        <v>214</v>
      </c>
      <c r="Z72" s="105" t="s">
        <v>208</v>
      </c>
      <c r="AA72" s="105" t="s">
        <v>208</v>
      </c>
      <c r="AB72" s="105" t="s">
        <v>208</v>
      </c>
      <c r="AC72" s="194" t="s">
        <v>214</v>
      </c>
      <c r="AD72" s="107">
        <v>8750</v>
      </c>
      <c r="AE72" s="107" t="s">
        <v>208</v>
      </c>
      <c r="AF72" s="182" t="s">
        <v>208</v>
      </c>
    </row>
    <row r="73" spans="2:32" ht="13.5" customHeight="1" outlineLevel="1">
      <c r="B73" s="388" t="s">
        <v>1</v>
      </c>
      <c r="C73" s="326" t="s">
        <v>238</v>
      </c>
      <c r="D73" s="357">
        <v>192472</v>
      </c>
      <c r="E73" s="358">
        <v>32366</v>
      </c>
      <c r="F73" s="290">
        <v>17698</v>
      </c>
      <c r="G73" s="290">
        <v>4127</v>
      </c>
      <c r="H73" s="317" t="s">
        <v>479</v>
      </c>
      <c r="I73" s="357" t="s">
        <v>2</v>
      </c>
      <c r="J73" s="358" t="s">
        <v>2</v>
      </c>
      <c r="K73" s="105">
        <v>65</v>
      </c>
      <c r="L73" s="105">
        <v>85</v>
      </c>
      <c r="M73" s="105">
        <v>120</v>
      </c>
      <c r="N73" s="107">
        <v>2500</v>
      </c>
      <c r="O73" s="194" t="s">
        <v>489</v>
      </c>
      <c r="P73" s="108" t="s">
        <v>2</v>
      </c>
      <c r="Q73" s="222" t="s">
        <v>2</v>
      </c>
      <c r="R73" s="105" t="s">
        <v>208</v>
      </c>
      <c r="S73" s="105" t="s">
        <v>215</v>
      </c>
      <c r="T73" s="105" t="s">
        <v>208</v>
      </c>
      <c r="U73" s="147" t="s">
        <v>214</v>
      </c>
      <c r="V73" s="209" t="s">
        <v>208</v>
      </c>
      <c r="W73" s="105" t="s">
        <v>215</v>
      </c>
      <c r="X73" s="105" t="s">
        <v>208</v>
      </c>
      <c r="Y73" s="195" t="s">
        <v>214</v>
      </c>
      <c r="Z73" s="105" t="s">
        <v>208</v>
      </c>
      <c r="AA73" s="105" t="s">
        <v>208</v>
      </c>
      <c r="AB73" s="105" t="s">
        <v>215</v>
      </c>
      <c r="AC73" s="194" t="s">
        <v>214</v>
      </c>
      <c r="AD73" s="107" t="s">
        <v>2</v>
      </c>
      <c r="AE73" s="107" t="s">
        <v>2</v>
      </c>
      <c r="AF73" s="182" t="s">
        <v>2</v>
      </c>
    </row>
    <row r="74" spans="2:32" ht="13.5" customHeight="1" outlineLevel="1">
      <c r="B74" s="388" t="s">
        <v>1</v>
      </c>
      <c r="C74" s="326" t="s">
        <v>285</v>
      </c>
      <c r="D74" s="357">
        <v>140957</v>
      </c>
      <c r="E74" s="358">
        <v>30959</v>
      </c>
      <c r="F74" s="290">
        <v>26146</v>
      </c>
      <c r="G74" s="290">
        <v>5845</v>
      </c>
      <c r="H74" s="317" t="s">
        <v>479</v>
      </c>
      <c r="I74" s="357" t="s">
        <v>2</v>
      </c>
      <c r="J74" s="358" t="s">
        <v>2</v>
      </c>
      <c r="K74" s="105">
        <v>65</v>
      </c>
      <c r="L74" s="105">
        <v>85</v>
      </c>
      <c r="M74" s="105">
        <v>120</v>
      </c>
      <c r="N74" s="107">
        <v>2500</v>
      </c>
      <c r="O74" s="194" t="s">
        <v>489</v>
      </c>
      <c r="P74" s="108" t="s">
        <v>2</v>
      </c>
      <c r="Q74" s="222" t="s">
        <v>2</v>
      </c>
      <c r="R74" s="105" t="s">
        <v>208</v>
      </c>
      <c r="S74" s="105" t="s">
        <v>215</v>
      </c>
      <c r="T74" s="105" t="s">
        <v>208</v>
      </c>
      <c r="U74" s="147" t="s">
        <v>214</v>
      </c>
      <c r="V74" s="209" t="s">
        <v>208</v>
      </c>
      <c r="W74" s="105" t="s">
        <v>215</v>
      </c>
      <c r="X74" s="105" t="s">
        <v>208</v>
      </c>
      <c r="Y74" s="195" t="s">
        <v>214</v>
      </c>
      <c r="Z74" s="105" t="s">
        <v>208</v>
      </c>
      <c r="AA74" s="105" t="s">
        <v>208</v>
      </c>
      <c r="AB74" s="105" t="s">
        <v>215</v>
      </c>
      <c r="AC74" s="194" t="s">
        <v>214</v>
      </c>
      <c r="AD74" s="107" t="s">
        <v>2</v>
      </c>
      <c r="AE74" s="107" t="s">
        <v>2</v>
      </c>
      <c r="AF74" s="182" t="s">
        <v>2</v>
      </c>
    </row>
    <row r="75" spans="2:32" s="104" customFormat="1" ht="13.5" customHeight="1" outlineLevel="1">
      <c r="B75" s="388" t="s">
        <v>1</v>
      </c>
      <c r="C75" s="326" t="s">
        <v>469</v>
      </c>
      <c r="D75" s="357">
        <v>127839</v>
      </c>
      <c r="E75" s="358">
        <v>40679</v>
      </c>
      <c r="F75" s="290">
        <v>10692</v>
      </c>
      <c r="G75" s="290">
        <v>3150</v>
      </c>
      <c r="H75" s="317" t="s">
        <v>488</v>
      </c>
      <c r="I75" s="357" t="s">
        <v>214</v>
      </c>
      <c r="J75" s="358" t="s">
        <v>214</v>
      </c>
      <c r="K75" s="105">
        <v>65</v>
      </c>
      <c r="L75" s="105">
        <v>85</v>
      </c>
      <c r="M75" s="105">
        <v>120</v>
      </c>
      <c r="N75" s="107">
        <v>2500</v>
      </c>
      <c r="O75" s="321" t="s">
        <v>2</v>
      </c>
      <c r="P75" s="151" t="s">
        <v>2</v>
      </c>
      <c r="Q75" s="224" t="s">
        <v>2</v>
      </c>
      <c r="R75" s="105" t="s">
        <v>208</v>
      </c>
      <c r="S75" s="105" t="s">
        <v>208</v>
      </c>
      <c r="T75" s="105" t="s">
        <v>208</v>
      </c>
      <c r="U75" s="147" t="s">
        <v>214</v>
      </c>
      <c r="V75" s="209" t="s">
        <v>208</v>
      </c>
      <c r="W75" s="105" t="s">
        <v>208</v>
      </c>
      <c r="X75" s="105" t="s">
        <v>208</v>
      </c>
      <c r="Y75" s="195" t="s">
        <v>214</v>
      </c>
      <c r="Z75" s="105" t="s">
        <v>208</v>
      </c>
      <c r="AA75" s="105" t="s">
        <v>208</v>
      </c>
      <c r="AB75" s="105" t="s">
        <v>208</v>
      </c>
      <c r="AC75" s="209" t="s">
        <v>476</v>
      </c>
      <c r="AD75" s="150" t="s">
        <v>2</v>
      </c>
      <c r="AE75" s="150" t="s">
        <v>2</v>
      </c>
      <c r="AF75" s="187" t="s">
        <v>2</v>
      </c>
    </row>
    <row r="76" spans="2:32" s="106" customFormat="1" ht="13.5" customHeight="1" outlineLevel="1">
      <c r="B76" s="388" t="s">
        <v>1</v>
      </c>
      <c r="C76" s="326" t="s">
        <v>240</v>
      </c>
      <c r="D76" s="357">
        <v>107580</v>
      </c>
      <c r="E76" s="358">
        <v>40308</v>
      </c>
      <c r="F76" s="290">
        <v>160201</v>
      </c>
      <c r="G76" s="290">
        <v>49927</v>
      </c>
      <c r="H76" s="317" t="s">
        <v>479</v>
      </c>
      <c r="I76" s="357" t="s">
        <v>2</v>
      </c>
      <c r="J76" s="358" t="s">
        <v>2</v>
      </c>
      <c r="K76" s="105">
        <v>65</v>
      </c>
      <c r="L76" s="105">
        <v>85</v>
      </c>
      <c r="M76" s="105">
        <v>120</v>
      </c>
      <c r="N76" s="107">
        <v>2500</v>
      </c>
      <c r="O76" s="194">
        <v>2500</v>
      </c>
      <c r="P76" s="163" t="s">
        <v>2</v>
      </c>
      <c r="Q76" s="182" t="s">
        <v>2</v>
      </c>
      <c r="R76" s="105" t="s">
        <v>208</v>
      </c>
      <c r="S76" s="105" t="s">
        <v>208</v>
      </c>
      <c r="T76" s="105" t="s">
        <v>208</v>
      </c>
      <c r="U76" s="147" t="s">
        <v>214</v>
      </c>
      <c r="V76" s="209" t="s">
        <v>208</v>
      </c>
      <c r="W76" s="105" t="s">
        <v>208</v>
      </c>
      <c r="X76" s="105" t="s">
        <v>208</v>
      </c>
      <c r="Y76" s="195" t="s">
        <v>214</v>
      </c>
      <c r="Z76" s="105" t="s">
        <v>208</v>
      </c>
      <c r="AA76" s="105" t="s">
        <v>208</v>
      </c>
      <c r="AB76" s="105" t="s">
        <v>208</v>
      </c>
      <c r="AC76" s="194" t="s">
        <v>214</v>
      </c>
      <c r="AD76" s="107" t="s">
        <v>2</v>
      </c>
      <c r="AE76" s="107" t="s">
        <v>2</v>
      </c>
      <c r="AF76" s="182" t="s">
        <v>2</v>
      </c>
    </row>
    <row r="77" spans="2:32" s="106" customFormat="1" ht="13.5" customHeight="1" outlineLevel="1">
      <c r="B77" s="388" t="s">
        <v>1</v>
      </c>
      <c r="C77" s="326" t="s">
        <v>239</v>
      </c>
      <c r="D77" s="357">
        <v>114646</v>
      </c>
      <c r="E77" s="358">
        <v>26955</v>
      </c>
      <c r="F77" s="290" t="s">
        <v>2</v>
      </c>
      <c r="G77" s="290" t="s">
        <v>2</v>
      </c>
      <c r="H77" s="317" t="s">
        <v>480</v>
      </c>
      <c r="I77" s="357" t="s">
        <v>2</v>
      </c>
      <c r="J77" s="358" t="s">
        <v>2</v>
      </c>
      <c r="K77" s="105">
        <v>65</v>
      </c>
      <c r="L77" s="105">
        <v>85</v>
      </c>
      <c r="M77" s="105">
        <v>120</v>
      </c>
      <c r="N77" s="107">
        <v>2500</v>
      </c>
      <c r="O77" s="194">
        <v>2500</v>
      </c>
      <c r="P77" s="162">
        <v>4500</v>
      </c>
      <c r="Q77" s="182" t="s">
        <v>2</v>
      </c>
      <c r="R77" s="105" t="s">
        <v>208</v>
      </c>
      <c r="S77" s="105" t="s">
        <v>208</v>
      </c>
      <c r="T77" s="105" t="s">
        <v>208</v>
      </c>
      <c r="U77" s="147" t="s">
        <v>214</v>
      </c>
      <c r="V77" s="209" t="s">
        <v>208</v>
      </c>
      <c r="W77" s="105" t="s">
        <v>208</v>
      </c>
      <c r="X77" s="105" t="s">
        <v>208</v>
      </c>
      <c r="Y77" s="195" t="s">
        <v>214</v>
      </c>
      <c r="Z77" s="105" t="s">
        <v>208</v>
      </c>
      <c r="AA77" s="105" t="s">
        <v>208</v>
      </c>
      <c r="AB77" s="105" t="s">
        <v>208</v>
      </c>
      <c r="AC77" s="194" t="s">
        <v>214</v>
      </c>
      <c r="AD77" s="107">
        <v>5800</v>
      </c>
      <c r="AE77" s="107" t="s">
        <v>208</v>
      </c>
      <c r="AF77" s="182" t="s">
        <v>208</v>
      </c>
    </row>
    <row r="78" spans="2:32" ht="13.5" customHeight="1" outlineLevel="1">
      <c r="B78" s="388" t="s">
        <v>1</v>
      </c>
      <c r="C78" s="326" t="s">
        <v>286</v>
      </c>
      <c r="D78" s="357">
        <v>5570</v>
      </c>
      <c r="E78" s="358">
        <v>2337</v>
      </c>
      <c r="F78" s="290">
        <v>1245</v>
      </c>
      <c r="G78" s="290">
        <v>514</v>
      </c>
      <c r="H78" s="317" t="s">
        <v>479</v>
      </c>
      <c r="I78" s="357" t="s">
        <v>2</v>
      </c>
      <c r="J78" s="358" t="s">
        <v>2</v>
      </c>
      <c r="K78" s="105">
        <v>65</v>
      </c>
      <c r="L78" s="105">
        <v>85</v>
      </c>
      <c r="M78" s="105">
        <v>120</v>
      </c>
      <c r="N78" s="107">
        <v>2500</v>
      </c>
      <c r="O78" s="194" t="s">
        <v>489</v>
      </c>
      <c r="P78" s="108" t="s">
        <v>2</v>
      </c>
      <c r="Q78" s="222" t="s">
        <v>2</v>
      </c>
      <c r="R78" s="105" t="s">
        <v>208</v>
      </c>
      <c r="S78" s="105" t="s">
        <v>215</v>
      </c>
      <c r="T78" s="105" t="s">
        <v>215</v>
      </c>
      <c r="U78" s="147" t="s">
        <v>214</v>
      </c>
      <c r="V78" s="209" t="s">
        <v>208</v>
      </c>
      <c r="W78" s="105" t="s">
        <v>215</v>
      </c>
      <c r="X78" s="105" t="s">
        <v>215</v>
      </c>
      <c r="Y78" s="195" t="s">
        <v>214</v>
      </c>
      <c r="Z78" s="105" t="s">
        <v>208</v>
      </c>
      <c r="AA78" s="105" t="s">
        <v>215</v>
      </c>
      <c r="AB78" s="105" t="s">
        <v>215</v>
      </c>
      <c r="AC78" s="194" t="s">
        <v>214</v>
      </c>
      <c r="AD78" s="107" t="s">
        <v>2</v>
      </c>
      <c r="AE78" s="107" t="s">
        <v>2</v>
      </c>
      <c r="AF78" s="182" t="s">
        <v>2</v>
      </c>
    </row>
    <row r="79" spans="2:32" s="106" customFormat="1" ht="13.5" customHeight="1" outlineLevel="1">
      <c r="B79" s="388" t="s">
        <v>259</v>
      </c>
      <c r="C79" s="326" t="s">
        <v>466</v>
      </c>
      <c r="D79" s="359">
        <v>2603069</v>
      </c>
      <c r="E79" s="360">
        <v>1067970</v>
      </c>
      <c r="F79" s="313">
        <v>3319840</v>
      </c>
      <c r="G79" s="313">
        <v>1369362</v>
      </c>
      <c r="H79" s="319" t="s">
        <v>486</v>
      </c>
      <c r="I79" s="359">
        <v>7109</v>
      </c>
      <c r="J79" s="360" t="s">
        <v>2</v>
      </c>
      <c r="K79" s="41">
        <v>75</v>
      </c>
      <c r="L79" s="41">
        <v>100</v>
      </c>
      <c r="M79" s="41">
        <v>125</v>
      </c>
      <c r="N79" s="107">
        <v>2500</v>
      </c>
      <c r="O79" s="194">
        <v>2500</v>
      </c>
      <c r="P79" s="162">
        <v>4500</v>
      </c>
      <c r="Q79" s="182">
        <v>10000</v>
      </c>
      <c r="R79" s="105" t="s">
        <v>208</v>
      </c>
      <c r="S79" s="105" t="s">
        <v>208</v>
      </c>
      <c r="T79" s="105" t="s">
        <v>208</v>
      </c>
      <c r="U79" s="147" t="s">
        <v>214</v>
      </c>
      <c r="V79" s="209" t="s">
        <v>208</v>
      </c>
      <c r="W79" s="105" t="s">
        <v>208</v>
      </c>
      <c r="X79" s="105" t="s">
        <v>208</v>
      </c>
      <c r="Y79" s="195" t="s">
        <v>214</v>
      </c>
      <c r="Z79" s="105" t="s">
        <v>2</v>
      </c>
      <c r="AA79" s="105" t="s">
        <v>2</v>
      </c>
      <c r="AB79" s="105" t="s">
        <v>2</v>
      </c>
      <c r="AC79" s="209" t="s">
        <v>208</v>
      </c>
      <c r="AD79" s="107">
        <v>13542</v>
      </c>
      <c r="AE79" s="105" t="s">
        <v>208</v>
      </c>
      <c r="AF79" s="210" t="s">
        <v>208</v>
      </c>
    </row>
    <row r="80" spans="2:32" s="106" customFormat="1" ht="13.5" customHeight="1" outlineLevel="1">
      <c r="B80" s="388" t="s">
        <v>259</v>
      </c>
      <c r="C80" s="326" t="s">
        <v>467</v>
      </c>
      <c r="D80" s="359">
        <v>1877768</v>
      </c>
      <c r="E80" s="360">
        <v>444432</v>
      </c>
      <c r="F80" s="313">
        <v>1408478</v>
      </c>
      <c r="G80" s="313">
        <v>379774</v>
      </c>
      <c r="H80" s="319" t="s">
        <v>487</v>
      </c>
      <c r="I80" s="359">
        <v>669</v>
      </c>
      <c r="J80" s="360" t="s">
        <v>2</v>
      </c>
      <c r="K80" s="41">
        <v>75</v>
      </c>
      <c r="L80" s="41">
        <v>100</v>
      </c>
      <c r="M80" s="41">
        <v>125</v>
      </c>
      <c r="N80" s="107">
        <v>2500</v>
      </c>
      <c r="O80" s="194">
        <v>2500</v>
      </c>
      <c r="P80" s="162" t="s">
        <v>2</v>
      </c>
      <c r="Q80" s="182" t="s">
        <v>2</v>
      </c>
      <c r="R80" s="105" t="s">
        <v>208</v>
      </c>
      <c r="S80" s="105" t="s">
        <v>208</v>
      </c>
      <c r="T80" s="105" t="s">
        <v>208</v>
      </c>
      <c r="U80" s="147" t="s">
        <v>214</v>
      </c>
      <c r="V80" s="209" t="s">
        <v>208</v>
      </c>
      <c r="W80" s="105" t="s">
        <v>208</v>
      </c>
      <c r="X80" s="105" t="s">
        <v>208</v>
      </c>
      <c r="Y80" s="195" t="s">
        <v>214</v>
      </c>
      <c r="Z80" s="105" t="s">
        <v>2</v>
      </c>
      <c r="AA80" s="105" t="s">
        <v>2</v>
      </c>
      <c r="AB80" s="105" t="s">
        <v>2</v>
      </c>
      <c r="AC80" s="209" t="s">
        <v>208</v>
      </c>
      <c r="AD80" s="107" t="s">
        <v>2</v>
      </c>
      <c r="AE80" s="105" t="s">
        <v>208</v>
      </c>
      <c r="AF80" s="210" t="s">
        <v>208</v>
      </c>
    </row>
    <row r="81" spans="2:32" s="39" customFormat="1" ht="13.5" customHeight="1" outlineLevel="1">
      <c r="B81" s="388" t="s">
        <v>259</v>
      </c>
      <c r="C81" s="326" t="s">
        <v>266</v>
      </c>
      <c r="D81" s="357">
        <v>1474002</v>
      </c>
      <c r="E81" s="358">
        <v>541595</v>
      </c>
      <c r="F81" s="290">
        <v>1590202</v>
      </c>
      <c r="G81" s="290">
        <v>718940</v>
      </c>
      <c r="H81" s="317" t="s">
        <v>480</v>
      </c>
      <c r="I81" s="357" t="s">
        <v>2</v>
      </c>
      <c r="J81" s="358" t="s">
        <v>2</v>
      </c>
      <c r="K81" s="41">
        <v>75</v>
      </c>
      <c r="L81" s="41">
        <v>100</v>
      </c>
      <c r="M81" s="41">
        <v>125</v>
      </c>
      <c r="N81" s="107">
        <v>2500</v>
      </c>
      <c r="O81" s="194">
        <v>2500</v>
      </c>
      <c r="P81" s="108" t="s">
        <v>2</v>
      </c>
      <c r="Q81" s="222" t="s">
        <v>2</v>
      </c>
      <c r="R81" s="105" t="s">
        <v>208</v>
      </c>
      <c r="S81" s="105" t="s">
        <v>208</v>
      </c>
      <c r="T81" s="105" t="s">
        <v>208</v>
      </c>
      <c r="U81" s="147" t="s">
        <v>214</v>
      </c>
      <c r="V81" s="209" t="s">
        <v>208</v>
      </c>
      <c r="W81" s="105" t="s">
        <v>208</v>
      </c>
      <c r="X81" s="105" t="s">
        <v>208</v>
      </c>
      <c r="Y81" s="195" t="s">
        <v>214</v>
      </c>
      <c r="Z81" s="105" t="s">
        <v>208</v>
      </c>
      <c r="AA81" s="105" t="s">
        <v>208</v>
      </c>
      <c r="AB81" s="105" t="s">
        <v>208</v>
      </c>
      <c r="AC81" s="194" t="s">
        <v>214</v>
      </c>
      <c r="AD81" s="107" t="s">
        <v>2</v>
      </c>
      <c r="AE81" s="107" t="s">
        <v>2</v>
      </c>
      <c r="AF81" s="182" t="s">
        <v>2</v>
      </c>
    </row>
    <row r="82" spans="2:32" s="39" customFormat="1" ht="13.5" customHeight="1" outlineLevel="1">
      <c r="B82" s="388" t="s">
        <v>259</v>
      </c>
      <c r="C82" s="326" t="s">
        <v>409</v>
      </c>
      <c r="D82" s="359">
        <v>437923</v>
      </c>
      <c r="E82" s="360">
        <v>732741</v>
      </c>
      <c r="F82" s="313">
        <v>155849</v>
      </c>
      <c r="G82" s="313">
        <v>349549</v>
      </c>
      <c r="H82" s="319" t="s">
        <v>480</v>
      </c>
      <c r="I82" s="359" t="s">
        <v>2</v>
      </c>
      <c r="J82" s="360" t="s">
        <v>2</v>
      </c>
      <c r="K82" s="105">
        <v>65</v>
      </c>
      <c r="L82" s="105">
        <v>85</v>
      </c>
      <c r="M82" s="105">
        <v>120</v>
      </c>
      <c r="N82" s="107">
        <v>2500</v>
      </c>
      <c r="O82" s="194">
        <v>2500</v>
      </c>
      <c r="P82" s="108" t="s">
        <v>2</v>
      </c>
      <c r="Q82" s="222" t="s">
        <v>2</v>
      </c>
      <c r="R82" s="105" t="s">
        <v>208</v>
      </c>
      <c r="S82" s="105" t="s">
        <v>208</v>
      </c>
      <c r="T82" s="105" t="s">
        <v>208</v>
      </c>
      <c r="U82" s="147" t="s">
        <v>214</v>
      </c>
      <c r="V82" s="209" t="s">
        <v>208</v>
      </c>
      <c r="W82" s="105" t="s">
        <v>208</v>
      </c>
      <c r="X82" s="105" t="s">
        <v>208</v>
      </c>
      <c r="Y82" s="195" t="s">
        <v>214</v>
      </c>
      <c r="Z82" s="105" t="s">
        <v>208</v>
      </c>
      <c r="AA82" s="105" t="s">
        <v>208</v>
      </c>
      <c r="AB82" s="105" t="s">
        <v>208</v>
      </c>
      <c r="AC82" s="194" t="s">
        <v>214</v>
      </c>
      <c r="AD82" s="107" t="s">
        <v>2</v>
      </c>
      <c r="AE82" s="107" t="s">
        <v>2</v>
      </c>
      <c r="AF82" s="182" t="s">
        <v>2</v>
      </c>
    </row>
    <row r="83" spans="2:32" s="39" customFormat="1" ht="13.5" customHeight="1" outlineLevel="1">
      <c r="B83" s="388" t="s">
        <v>259</v>
      </c>
      <c r="C83" s="326" t="s">
        <v>410</v>
      </c>
      <c r="D83" s="359">
        <v>94484</v>
      </c>
      <c r="E83" s="360">
        <v>114042</v>
      </c>
      <c r="F83" s="313">
        <v>37649</v>
      </c>
      <c r="G83" s="313">
        <v>74798</v>
      </c>
      <c r="H83" s="319" t="s">
        <v>480</v>
      </c>
      <c r="I83" s="359" t="s">
        <v>2</v>
      </c>
      <c r="J83" s="360" t="s">
        <v>2</v>
      </c>
      <c r="K83" s="105">
        <v>65</v>
      </c>
      <c r="L83" s="105">
        <v>85</v>
      </c>
      <c r="M83" s="105">
        <v>120</v>
      </c>
      <c r="N83" s="107">
        <v>2500</v>
      </c>
      <c r="O83" s="194">
        <v>2500</v>
      </c>
      <c r="P83" s="108" t="s">
        <v>2</v>
      </c>
      <c r="Q83" s="222" t="s">
        <v>2</v>
      </c>
      <c r="R83" s="105" t="s">
        <v>208</v>
      </c>
      <c r="S83" s="105" t="s">
        <v>208</v>
      </c>
      <c r="T83" s="105" t="s">
        <v>208</v>
      </c>
      <c r="U83" s="147" t="s">
        <v>214</v>
      </c>
      <c r="V83" s="209" t="s">
        <v>208</v>
      </c>
      <c r="W83" s="105" t="s">
        <v>208</v>
      </c>
      <c r="X83" s="105" t="s">
        <v>208</v>
      </c>
      <c r="Y83" s="195" t="s">
        <v>214</v>
      </c>
      <c r="Z83" s="105" t="s">
        <v>208</v>
      </c>
      <c r="AA83" s="105" t="s">
        <v>208</v>
      </c>
      <c r="AB83" s="105" t="s">
        <v>208</v>
      </c>
      <c r="AC83" s="194" t="s">
        <v>214</v>
      </c>
      <c r="AD83" s="107" t="s">
        <v>2</v>
      </c>
      <c r="AE83" s="107" t="s">
        <v>2</v>
      </c>
      <c r="AF83" s="182" t="s">
        <v>2</v>
      </c>
    </row>
    <row r="84" spans="2:32" s="39" customFormat="1" ht="13.5" customHeight="1" outlineLevel="1">
      <c r="B84" s="388" t="s">
        <v>259</v>
      </c>
      <c r="C84" s="326" t="s">
        <v>287</v>
      </c>
      <c r="D84" s="359">
        <v>514420</v>
      </c>
      <c r="E84" s="360">
        <v>188478</v>
      </c>
      <c r="F84" s="313">
        <v>531337</v>
      </c>
      <c r="G84" s="313">
        <v>228877</v>
      </c>
      <c r="H84" s="319" t="s">
        <v>479</v>
      </c>
      <c r="I84" s="359" t="s">
        <v>2</v>
      </c>
      <c r="J84" s="360" t="s">
        <v>2</v>
      </c>
      <c r="K84" s="105">
        <v>65</v>
      </c>
      <c r="L84" s="105">
        <v>85</v>
      </c>
      <c r="M84" s="105">
        <v>120</v>
      </c>
      <c r="N84" s="107">
        <v>2500</v>
      </c>
      <c r="O84" s="194">
        <v>2500</v>
      </c>
      <c r="P84" s="162">
        <v>6500</v>
      </c>
      <c r="Q84" s="182">
        <v>10000</v>
      </c>
      <c r="R84" s="105" t="s">
        <v>208</v>
      </c>
      <c r="S84" s="105" t="s">
        <v>2</v>
      </c>
      <c r="T84" s="105" t="s">
        <v>2</v>
      </c>
      <c r="U84" s="147" t="s">
        <v>214</v>
      </c>
      <c r="V84" s="209" t="s">
        <v>208</v>
      </c>
      <c r="W84" s="105" t="s">
        <v>2</v>
      </c>
      <c r="X84" s="105" t="s">
        <v>2</v>
      </c>
      <c r="Y84" s="195" t="s">
        <v>214</v>
      </c>
      <c r="Z84" s="105" t="s">
        <v>208</v>
      </c>
      <c r="AA84" s="105" t="s">
        <v>2</v>
      </c>
      <c r="AB84" s="105" t="s">
        <v>2</v>
      </c>
      <c r="AC84" s="194" t="s">
        <v>214</v>
      </c>
      <c r="AD84" s="107">
        <v>61200</v>
      </c>
      <c r="AE84" s="107" t="s">
        <v>208</v>
      </c>
      <c r="AF84" s="182" t="s">
        <v>2</v>
      </c>
    </row>
    <row r="85" spans="2:32" s="106" customFormat="1" ht="13.5" customHeight="1" outlineLevel="1">
      <c r="B85" s="388" t="s">
        <v>259</v>
      </c>
      <c r="C85" s="326" t="s">
        <v>288</v>
      </c>
      <c r="D85" s="359">
        <v>339089</v>
      </c>
      <c r="E85" s="360">
        <v>65408</v>
      </c>
      <c r="F85" s="313">
        <v>46400.4</v>
      </c>
      <c r="G85" s="313">
        <v>8640.4</v>
      </c>
      <c r="H85" s="319" t="s">
        <v>479</v>
      </c>
      <c r="I85" s="359" t="s">
        <v>2</v>
      </c>
      <c r="J85" s="360" t="s">
        <v>2</v>
      </c>
      <c r="K85" s="105">
        <v>65</v>
      </c>
      <c r="L85" s="105">
        <v>85</v>
      </c>
      <c r="M85" s="105">
        <v>120</v>
      </c>
      <c r="N85" s="107">
        <v>2500</v>
      </c>
      <c r="O85" s="194">
        <v>2500</v>
      </c>
      <c r="P85" s="108" t="s">
        <v>2</v>
      </c>
      <c r="Q85" s="222" t="s">
        <v>2</v>
      </c>
      <c r="R85" s="105" t="s">
        <v>208</v>
      </c>
      <c r="S85" s="105" t="s">
        <v>2</v>
      </c>
      <c r="T85" s="105" t="s">
        <v>2</v>
      </c>
      <c r="U85" s="147" t="s">
        <v>214</v>
      </c>
      <c r="V85" s="209" t="s">
        <v>208</v>
      </c>
      <c r="W85" s="105" t="s">
        <v>2</v>
      </c>
      <c r="X85" s="105" t="s">
        <v>2</v>
      </c>
      <c r="Y85" s="195" t="s">
        <v>214</v>
      </c>
      <c r="Z85" s="105" t="s">
        <v>208</v>
      </c>
      <c r="AA85" s="105" t="s">
        <v>2</v>
      </c>
      <c r="AB85" s="105" t="s">
        <v>2</v>
      </c>
      <c r="AC85" s="194" t="s">
        <v>214</v>
      </c>
      <c r="AD85" s="107" t="s">
        <v>2</v>
      </c>
      <c r="AE85" s="107" t="s">
        <v>2</v>
      </c>
      <c r="AF85" s="182" t="s">
        <v>2</v>
      </c>
    </row>
    <row r="86" spans="2:32" s="39" customFormat="1" ht="13.5" customHeight="1" outlineLevel="1">
      <c r="B86" s="388" t="s">
        <v>259</v>
      </c>
      <c r="C86" s="326" t="s">
        <v>275</v>
      </c>
      <c r="D86" s="359">
        <v>18571</v>
      </c>
      <c r="E86" s="360">
        <v>5836</v>
      </c>
      <c r="F86" s="313">
        <v>20397</v>
      </c>
      <c r="G86" s="313">
        <v>8455</v>
      </c>
      <c r="H86" s="319" t="s">
        <v>479</v>
      </c>
      <c r="I86" s="359" t="s">
        <v>2</v>
      </c>
      <c r="J86" s="360" t="s">
        <v>2</v>
      </c>
      <c r="K86" s="105">
        <v>65</v>
      </c>
      <c r="L86" s="105">
        <v>85</v>
      </c>
      <c r="M86" s="105">
        <v>120</v>
      </c>
      <c r="N86" s="107">
        <v>2500</v>
      </c>
      <c r="O86" s="194">
        <v>2500</v>
      </c>
      <c r="P86" s="108" t="s">
        <v>2</v>
      </c>
      <c r="Q86" s="222" t="s">
        <v>2</v>
      </c>
      <c r="R86" s="105" t="s">
        <v>208</v>
      </c>
      <c r="S86" s="105" t="s">
        <v>208</v>
      </c>
      <c r="T86" s="105" t="s">
        <v>208</v>
      </c>
      <c r="U86" s="147" t="s">
        <v>214</v>
      </c>
      <c r="V86" s="209" t="s">
        <v>208</v>
      </c>
      <c r="W86" s="105" t="s">
        <v>208</v>
      </c>
      <c r="X86" s="105" t="s">
        <v>208</v>
      </c>
      <c r="Y86" s="195" t="s">
        <v>214</v>
      </c>
      <c r="Z86" s="105" t="s">
        <v>208</v>
      </c>
      <c r="AA86" s="105" t="s">
        <v>208</v>
      </c>
      <c r="AB86" s="105" t="s">
        <v>208</v>
      </c>
      <c r="AC86" s="194" t="s">
        <v>214</v>
      </c>
      <c r="AD86" s="107" t="s">
        <v>2</v>
      </c>
      <c r="AE86" s="107" t="s">
        <v>2</v>
      </c>
      <c r="AF86" s="182" t="s">
        <v>2</v>
      </c>
    </row>
    <row r="87" spans="2:32" s="106" customFormat="1" ht="13.5" customHeight="1" outlineLevel="1">
      <c r="B87" s="388" t="s">
        <v>272</v>
      </c>
      <c r="C87" s="326" t="s">
        <v>290</v>
      </c>
      <c r="D87" s="357">
        <v>546857</v>
      </c>
      <c r="E87" s="358">
        <v>175771</v>
      </c>
      <c r="F87" s="290">
        <v>109371.40000000001</v>
      </c>
      <c r="G87" s="290">
        <v>35154.200000000004</v>
      </c>
      <c r="H87" s="317" t="s">
        <v>424</v>
      </c>
      <c r="I87" s="357" t="s">
        <v>2</v>
      </c>
      <c r="J87" s="358" t="s">
        <v>2</v>
      </c>
      <c r="K87" s="105">
        <v>65</v>
      </c>
      <c r="L87" s="105">
        <v>85</v>
      </c>
      <c r="M87" s="105">
        <v>120</v>
      </c>
      <c r="N87" s="107">
        <v>2500</v>
      </c>
      <c r="O87" s="201">
        <v>2500</v>
      </c>
      <c r="P87" s="108" t="s">
        <v>2</v>
      </c>
      <c r="Q87" s="222" t="s">
        <v>2</v>
      </c>
      <c r="R87" s="105" t="s">
        <v>208</v>
      </c>
      <c r="S87" s="105" t="s">
        <v>215</v>
      </c>
      <c r="T87" s="105" t="s">
        <v>208</v>
      </c>
      <c r="U87" s="147" t="s">
        <v>214</v>
      </c>
      <c r="V87" s="209" t="s">
        <v>208</v>
      </c>
      <c r="W87" s="105" t="s">
        <v>215</v>
      </c>
      <c r="X87" s="105" t="s">
        <v>208</v>
      </c>
      <c r="Y87" s="195" t="s">
        <v>214</v>
      </c>
      <c r="Z87" s="105" t="s">
        <v>208</v>
      </c>
      <c r="AA87" s="105" t="s">
        <v>208</v>
      </c>
      <c r="AB87" s="105" t="s">
        <v>215</v>
      </c>
      <c r="AC87" s="194" t="s">
        <v>214</v>
      </c>
      <c r="AD87" s="107" t="s">
        <v>2</v>
      </c>
      <c r="AE87" s="107" t="s">
        <v>2</v>
      </c>
      <c r="AF87" s="182" t="s">
        <v>2</v>
      </c>
    </row>
    <row r="88" spans="2:32" s="106" customFormat="1" ht="13.5" customHeight="1" outlineLevel="1" thickBot="1">
      <c r="B88" s="390" t="s">
        <v>272</v>
      </c>
      <c r="C88" s="326" t="s">
        <v>291</v>
      </c>
      <c r="D88" s="367">
        <v>174901</v>
      </c>
      <c r="E88" s="368">
        <v>84991</v>
      </c>
      <c r="F88" s="290" t="s">
        <v>2</v>
      </c>
      <c r="G88" s="290" t="s">
        <v>2</v>
      </c>
      <c r="H88" s="317" t="s">
        <v>480</v>
      </c>
      <c r="I88" s="365" t="s">
        <v>2</v>
      </c>
      <c r="J88" s="366" t="s">
        <v>2</v>
      </c>
      <c r="K88" s="105">
        <v>65</v>
      </c>
      <c r="L88" s="105">
        <v>85</v>
      </c>
      <c r="M88" s="105">
        <v>120</v>
      </c>
      <c r="N88" s="107">
        <v>2500</v>
      </c>
      <c r="O88" s="199">
        <v>2500</v>
      </c>
      <c r="P88" s="384" t="s">
        <v>2</v>
      </c>
      <c r="Q88" s="385" t="s">
        <v>2</v>
      </c>
      <c r="R88" s="105" t="s">
        <v>208</v>
      </c>
      <c r="S88" s="105" t="s">
        <v>208</v>
      </c>
      <c r="T88" s="105" t="s">
        <v>208</v>
      </c>
      <c r="U88" s="147" t="s">
        <v>214</v>
      </c>
      <c r="V88" s="209" t="s">
        <v>208</v>
      </c>
      <c r="W88" s="105" t="s">
        <v>208</v>
      </c>
      <c r="X88" s="105" t="s">
        <v>208</v>
      </c>
      <c r="Y88" s="195" t="s">
        <v>214</v>
      </c>
      <c r="Z88" s="105" t="s">
        <v>208</v>
      </c>
      <c r="AA88" s="105" t="s">
        <v>208</v>
      </c>
      <c r="AB88" s="105" t="s">
        <v>208</v>
      </c>
      <c r="AC88" s="194" t="s">
        <v>214</v>
      </c>
      <c r="AD88" s="107" t="s">
        <v>2</v>
      </c>
      <c r="AE88" s="107" t="s">
        <v>2</v>
      </c>
      <c r="AF88" s="182" t="s">
        <v>2</v>
      </c>
    </row>
    <row r="89" spans="2:32" ht="13.5" customHeight="1">
      <c r="B89" s="26"/>
      <c r="C89" s="26"/>
      <c r="D89" s="111"/>
      <c r="E89" s="279"/>
      <c r="F89" s="27"/>
      <c r="G89" s="102"/>
      <c r="H89" s="168"/>
      <c r="I89" s="27"/>
      <c r="J89" s="102"/>
      <c r="K89" s="56"/>
      <c r="L89" s="56"/>
      <c r="M89" s="56"/>
      <c r="N89" s="56"/>
      <c r="O89" s="352"/>
      <c r="P89" s="111"/>
      <c r="R89" s="27"/>
      <c r="S89" s="28"/>
      <c r="T89" s="27"/>
      <c r="U89" s="58"/>
      <c r="V89" s="27"/>
      <c r="W89" s="28"/>
      <c r="X89" s="27"/>
      <c r="Y89" s="58"/>
      <c r="Z89" s="27"/>
      <c r="AA89" s="27"/>
      <c r="AB89" s="28"/>
      <c r="AC89" s="58"/>
      <c r="AD89" s="102"/>
      <c r="AE89" s="43"/>
      <c r="AF89" s="61" t="s">
        <v>222</v>
      </c>
    </row>
    <row r="90" spans="4:31" ht="13.5" customHeight="1">
      <c r="D90" s="17"/>
      <c r="E90" s="17"/>
      <c r="F90" s="104"/>
      <c r="G90" s="104"/>
      <c r="H90" s="14"/>
      <c r="I90" s="104"/>
      <c r="J90" s="104"/>
      <c r="K90" s="66"/>
      <c r="L90" s="66"/>
      <c r="M90" s="66"/>
      <c r="O90" s="350"/>
      <c r="P90" s="13"/>
      <c r="R90" s="17"/>
      <c r="S90" s="104"/>
      <c r="T90" s="17"/>
      <c r="U90" s="14"/>
      <c r="V90" s="104"/>
      <c r="W90" s="104"/>
      <c r="X90" s="104"/>
      <c r="Y90" s="14"/>
      <c r="Z90" s="104"/>
      <c r="AA90" s="104"/>
      <c r="AB90" s="104"/>
      <c r="AD90" s="145"/>
      <c r="AE90" s="42"/>
    </row>
    <row r="91" spans="3:32" ht="13.5" customHeight="1">
      <c r="C91" s="17" t="s">
        <v>274</v>
      </c>
      <c r="D91" s="15"/>
      <c r="E91" s="15"/>
      <c r="F91" s="111"/>
      <c r="G91" s="111"/>
      <c r="H91" s="112"/>
      <c r="I91" s="18"/>
      <c r="J91" s="45"/>
      <c r="K91" s="67"/>
      <c r="L91" s="67"/>
      <c r="M91" s="67"/>
      <c r="O91" s="351"/>
      <c r="R91" s="111"/>
      <c r="T91" s="111"/>
      <c r="U91" s="111"/>
      <c r="AC91" s="111"/>
      <c r="AE91" s="111"/>
      <c r="AF91" s="111"/>
    </row>
    <row r="92" spans="2:32" ht="13.5" customHeight="1">
      <c r="B92" s="160"/>
      <c r="C92" s="160"/>
      <c r="D92" s="18"/>
      <c r="E92" s="18"/>
      <c r="F92" s="18"/>
      <c r="G92" s="18"/>
      <c r="H92" s="169"/>
      <c r="I92" s="18"/>
      <c r="J92" s="45"/>
      <c r="K92" s="45"/>
      <c r="L92" s="42"/>
      <c r="M92" s="42"/>
      <c r="O92" s="42"/>
      <c r="P92" s="353"/>
      <c r="R92" s="111"/>
      <c r="T92" s="111"/>
      <c r="U92" s="111"/>
      <c r="V92" s="45"/>
      <c r="W92" s="45"/>
      <c r="X92" s="45"/>
      <c r="Y92" s="45"/>
      <c r="Z92" s="45"/>
      <c r="AA92" s="45"/>
      <c r="AB92" s="45"/>
      <c r="AC92" s="111"/>
      <c r="AE92" s="111"/>
      <c r="AF92" s="111"/>
    </row>
    <row r="93" spans="2:32" ht="13.5" customHeight="1">
      <c r="B93" s="160" t="s">
        <v>817</v>
      </c>
      <c r="C93" s="417" t="s">
        <v>227</v>
      </c>
      <c r="D93" s="18"/>
      <c r="E93" s="18"/>
      <c r="F93" s="18"/>
      <c r="G93" s="18"/>
      <c r="H93" s="53"/>
      <c r="I93" s="18"/>
      <c r="J93" s="45"/>
      <c r="K93" s="45"/>
      <c r="R93" s="111"/>
      <c r="T93" s="111"/>
      <c r="U93" s="111"/>
      <c r="Y93" s="45"/>
      <c r="Z93" s="45"/>
      <c r="AA93" s="45"/>
      <c r="AB93" s="45"/>
      <c r="AC93" s="111"/>
      <c r="AE93" s="111"/>
      <c r="AF93" s="111"/>
    </row>
    <row r="94" spans="2:32" ht="13.5" customHeight="1">
      <c r="B94" s="393" t="s">
        <v>816</v>
      </c>
      <c r="C94" s="418">
        <v>0</v>
      </c>
      <c r="D94" s="18"/>
      <c r="E94" s="18"/>
      <c r="F94" s="18"/>
      <c r="G94" s="18"/>
      <c r="H94" s="53"/>
      <c r="I94" s="18"/>
      <c r="J94" s="45"/>
      <c r="R94" s="111"/>
      <c r="T94" s="111"/>
      <c r="U94" s="111"/>
      <c r="AC94" s="111"/>
      <c r="AE94" s="111"/>
      <c r="AF94" s="111"/>
    </row>
    <row r="95" spans="2:32" ht="13.5" customHeight="1">
      <c r="B95" s="393" t="s">
        <v>818</v>
      </c>
      <c r="C95" s="418">
        <v>0.1</v>
      </c>
      <c r="D95" s="18"/>
      <c r="E95" s="18"/>
      <c r="F95" s="18"/>
      <c r="G95" s="18"/>
      <c r="H95" s="53"/>
      <c r="I95" s="18"/>
      <c r="J95" s="45"/>
      <c r="R95" s="111"/>
      <c r="T95" s="111"/>
      <c r="U95" s="111"/>
      <c r="AC95" s="111"/>
      <c r="AE95" s="111"/>
      <c r="AF95" s="111"/>
    </row>
    <row r="96" spans="2:32" ht="13.5" customHeight="1">
      <c r="B96" s="393" t="s">
        <v>218</v>
      </c>
      <c r="C96" s="418">
        <v>0.15</v>
      </c>
      <c r="D96" s="18"/>
      <c r="E96" s="18"/>
      <c r="F96" s="18"/>
      <c r="G96" s="18"/>
      <c r="H96" s="53"/>
      <c r="I96" s="18"/>
      <c r="J96" s="45"/>
      <c r="R96" s="111"/>
      <c r="T96" s="111"/>
      <c r="U96" s="111"/>
      <c r="AC96" s="111"/>
      <c r="AE96" s="111"/>
      <c r="AF96" s="111"/>
    </row>
    <row r="97" spans="2:32" ht="13.5" customHeight="1">
      <c r="B97" s="393" t="s">
        <v>221</v>
      </c>
      <c r="C97" s="418">
        <v>0.2</v>
      </c>
      <c r="D97" s="18"/>
      <c r="E97" s="18"/>
      <c r="F97" s="18"/>
      <c r="G97" s="18"/>
      <c r="H97" s="53"/>
      <c r="I97" s="18"/>
      <c r="J97" s="45"/>
      <c r="R97" s="111"/>
      <c r="T97" s="111"/>
      <c r="U97" s="111"/>
      <c r="AC97" s="111"/>
      <c r="AE97" s="111"/>
      <c r="AF97" s="111"/>
    </row>
    <row r="98" spans="2:32" s="395" customFormat="1" ht="13.5" customHeight="1">
      <c r="B98" s="393" t="s">
        <v>219</v>
      </c>
      <c r="C98" s="418">
        <v>0.25</v>
      </c>
      <c r="D98" s="18"/>
      <c r="E98" s="18"/>
      <c r="F98" s="18"/>
      <c r="G98" s="396"/>
      <c r="H98" s="397"/>
      <c r="I98" s="396"/>
      <c r="J98" s="398"/>
      <c r="K98" s="398"/>
      <c r="L98" s="397"/>
      <c r="M98" s="397"/>
      <c r="O98" s="396"/>
      <c r="P98" s="399"/>
      <c r="Q98" s="400"/>
      <c r="R98" s="401"/>
      <c r="S98" s="401"/>
      <c r="T98" s="401"/>
      <c r="U98" s="401"/>
      <c r="V98" s="401"/>
      <c r="W98" s="401"/>
      <c r="X98" s="401"/>
      <c r="Y98" s="398"/>
      <c r="Z98" s="398"/>
      <c r="AA98" s="398"/>
      <c r="AB98" s="398"/>
      <c r="AC98" s="401"/>
      <c r="AD98" s="396"/>
      <c r="AE98" s="401"/>
      <c r="AF98" s="401"/>
    </row>
    <row r="99" spans="2:7" ht="13.5" customHeight="1">
      <c r="B99" s="394" t="s">
        <v>819</v>
      </c>
      <c r="C99" s="419">
        <v>0.5</v>
      </c>
      <c r="D99" s="18"/>
      <c r="E99" s="18"/>
      <c r="F99" s="18"/>
      <c r="G99" s="18"/>
    </row>
    <row r="100" spans="2:7" ht="13.5" customHeight="1">
      <c r="B100" s="394" t="s">
        <v>5</v>
      </c>
      <c r="C100" s="419">
        <v>1</v>
      </c>
      <c r="D100" s="18"/>
      <c r="E100" s="18"/>
      <c r="F100" s="18"/>
      <c r="G100" s="18"/>
    </row>
    <row r="101" spans="2:7" ht="13.5" customHeight="1">
      <c r="B101" s="394"/>
      <c r="C101" s="419"/>
      <c r="G101" s="18"/>
    </row>
    <row r="102" spans="2:3" ht="13.5" customHeight="1">
      <c r="B102" s="395"/>
      <c r="C102" s="395"/>
    </row>
    <row r="103" spans="11:32" ht="13.5" customHeight="1">
      <c r="K103" s="52"/>
      <c r="L103" s="52"/>
      <c r="M103" s="52"/>
      <c r="O103" s="16"/>
      <c r="P103" s="343"/>
      <c r="Q103" s="34"/>
      <c r="S103" s="19"/>
      <c r="U103" s="51"/>
      <c r="W103" s="19"/>
      <c r="Y103" s="51"/>
      <c r="AB103" s="19"/>
      <c r="AC103" s="47"/>
      <c r="AD103" s="16"/>
      <c r="AE103" s="16"/>
      <c r="AF103" s="47"/>
    </row>
    <row r="104" spans="11:32" ht="13.5" customHeight="1">
      <c r="K104" s="52"/>
      <c r="L104" s="52"/>
      <c r="M104" s="52"/>
      <c r="O104" s="16"/>
      <c r="P104" s="343"/>
      <c r="Q104" s="34"/>
      <c r="S104" s="19"/>
      <c r="U104" s="51"/>
      <c r="W104" s="19"/>
      <c r="Y104" s="51"/>
      <c r="AB104" s="19"/>
      <c r="AC104" s="47"/>
      <c r="AD104" s="16"/>
      <c r="AE104" s="16"/>
      <c r="AF104" s="47"/>
    </row>
    <row r="105" spans="11:32" ht="13.5" customHeight="1">
      <c r="K105" s="52"/>
      <c r="L105" s="52"/>
      <c r="M105" s="52"/>
      <c r="O105" s="16"/>
      <c r="P105" s="343"/>
      <c r="Q105" s="34"/>
      <c r="S105" s="19"/>
      <c r="U105" s="51"/>
      <c r="W105" s="19"/>
      <c r="Y105" s="51"/>
      <c r="AB105" s="19"/>
      <c r="AC105" s="47"/>
      <c r="AD105" s="16"/>
      <c r="AE105" s="16"/>
      <c r="AF105" s="47"/>
    </row>
    <row r="106" spans="11:32" ht="13.5" customHeight="1">
      <c r="K106" s="52"/>
      <c r="L106" s="52"/>
      <c r="M106" s="52"/>
      <c r="O106" s="16"/>
      <c r="P106" s="343"/>
      <c r="Q106" s="34"/>
      <c r="S106" s="19"/>
      <c r="U106" s="51"/>
      <c r="W106" s="19"/>
      <c r="Y106" s="51"/>
      <c r="AB106" s="19"/>
      <c r="AC106" s="47"/>
      <c r="AD106" s="16"/>
      <c r="AE106" s="16"/>
      <c r="AF106" s="47"/>
    </row>
    <row r="107" spans="11:32" ht="13.5" customHeight="1">
      <c r="K107" s="51"/>
      <c r="L107" s="51"/>
      <c r="M107" s="51"/>
      <c r="O107" s="19"/>
      <c r="P107" s="343"/>
      <c r="Q107" s="34"/>
      <c r="S107" s="19"/>
      <c r="U107" s="51"/>
      <c r="W107" s="19"/>
      <c r="Y107" s="51"/>
      <c r="AB107" s="19"/>
      <c r="AC107" s="47"/>
      <c r="AD107" s="44"/>
      <c r="AE107" s="16"/>
      <c r="AF107" s="47"/>
    </row>
    <row r="108" spans="11:32" ht="13.5" customHeight="1">
      <c r="K108" s="51"/>
      <c r="L108" s="51"/>
      <c r="M108" s="51"/>
      <c r="O108" s="19"/>
      <c r="P108" s="343"/>
      <c r="Q108" s="34"/>
      <c r="S108" s="19"/>
      <c r="U108" s="51"/>
      <c r="W108" s="19"/>
      <c r="Y108" s="51"/>
      <c r="AB108" s="19"/>
      <c r="AC108" s="47"/>
      <c r="AD108" s="44"/>
      <c r="AE108" s="16"/>
      <c r="AF108" s="47"/>
    </row>
    <row r="109" spans="11:32" ht="13.5" customHeight="1">
      <c r="K109" s="51"/>
      <c r="L109" s="51"/>
      <c r="M109" s="51"/>
      <c r="O109" s="19"/>
      <c r="P109" s="343"/>
      <c r="Q109" s="34"/>
      <c r="S109" s="19"/>
      <c r="U109" s="51"/>
      <c r="W109" s="19"/>
      <c r="Y109" s="51"/>
      <c r="AB109" s="19"/>
      <c r="AC109" s="47"/>
      <c r="AD109" s="44"/>
      <c r="AE109" s="16"/>
      <c r="AF109" s="47"/>
    </row>
  </sheetData>
  <sheetProtection/>
  <mergeCells count="13">
    <mergeCell ref="AD5:AF5"/>
    <mergeCell ref="O5:Q5"/>
    <mergeCell ref="AC5:AC6"/>
    <mergeCell ref="AC4:AF4"/>
    <mergeCell ref="R5:U5"/>
    <mergeCell ref="V5:Y5"/>
    <mergeCell ref="Z5:AB5"/>
    <mergeCell ref="R4:AB4"/>
    <mergeCell ref="D4:J4"/>
    <mergeCell ref="D5:E5"/>
    <mergeCell ref="F5:H5"/>
    <mergeCell ref="I5:J5"/>
    <mergeCell ref="K4:Q4"/>
  </mergeCells>
  <conditionalFormatting sqref="D13:E13 K13 R13 AD19:AF19 K19:R19 T19:V19 T13:V13 T37:V37 T7:V7 T9:V9 T11:V11 X11:Y11 X9:Y9 X7:Y7 X37:Y37 X13:Y13 X19:AB19 B96:C96 B98:C98 B101:C101">
    <cfRule type="expression" priority="193" dxfId="0" stopIfTrue="1">
      <formula>MOD(ROW(),2)=0</formula>
    </cfRule>
  </conditionalFormatting>
  <conditionalFormatting sqref="D37:E37">
    <cfRule type="expression" priority="179" dxfId="0" stopIfTrue="1">
      <formula>MOD(ROW(),2)=0</formula>
    </cfRule>
  </conditionalFormatting>
  <conditionalFormatting sqref="C94">
    <cfRule type="expression" priority="182" dxfId="0" stopIfTrue="1">
      <formula>MOD(ROW(),2)=0</formula>
    </cfRule>
  </conditionalFormatting>
  <conditionalFormatting sqref="R37 K37">
    <cfRule type="expression" priority="180" dxfId="0" stopIfTrue="1">
      <formula>MOD(ROW(),2)=0</formula>
    </cfRule>
  </conditionalFormatting>
  <conditionalFormatting sqref="AD37:AF37">
    <cfRule type="expression" priority="144" dxfId="0" stopIfTrue="1">
      <formula>MOD(ROW(),2)=0</formula>
    </cfRule>
  </conditionalFormatting>
  <conditionalFormatting sqref="F13:H13">
    <cfRule type="expression" priority="153" dxfId="0" stopIfTrue="1">
      <formula>MOD(ROW(),2)=0</formula>
    </cfRule>
  </conditionalFormatting>
  <conditionalFormatting sqref="L13">
    <cfRule type="expression" priority="135" dxfId="0" stopIfTrue="1">
      <formula>MOD(ROW(),2)=0</formula>
    </cfRule>
  </conditionalFormatting>
  <conditionalFormatting sqref="H37">
    <cfRule type="expression" priority="150" dxfId="0" stopIfTrue="1">
      <formula>MOD(ROW(),2)=0</formula>
    </cfRule>
  </conditionalFormatting>
  <conditionalFormatting sqref="I13:J13">
    <cfRule type="expression" priority="149" dxfId="0" stopIfTrue="1">
      <formula>MOD(ROW(),2)=0</formula>
    </cfRule>
  </conditionalFormatting>
  <conditionalFormatting sqref="Z37:AB37">
    <cfRule type="expression" priority="136" dxfId="0" stopIfTrue="1">
      <formula>MOD(ROW(),2)=0</formula>
    </cfRule>
  </conditionalFormatting>
  <conditionalFormatting sqref="AD13:AF13">
    <cfRule type="expression" priority="141" dxfId="0" stopIfTrue="1">
      <formula>MOD(ROW(),2)=0</formula>
    </cfRule>
  </conditionalFormatting>
  <conditionalFormatting sqref="Q37">
    <cfRule type="expression" priority="128" dxfId="0" stopIfTrue="1">
      <formula>MOD(ROW(),2)=0</formula>
    </cfRule>
  </conditionalFormatting>
  <conditionalFormatting sqref="Z13:AB13">
    <cfRule type="expression" priority="137" dxfId="0" stopIfTrue="1">
      <formula>MOD(ROW(),2)=0</formula>
    </cfRule>
  </conditionalFormatting>
  <conditionalFormatting sqref="Q13">
    <cfRule type="expression" priority="129" dxfId="0" stopIfTrue="1">
      <formula>MOD(ROW(),2)=0</formula>
    </cfRule>
  </conditionalFormatting>
  <conditionalFormatting sqref="M13">
    <cfRule type="expression" priority="133" dxfId="0" stopIfTrue="1">
      <formula>MOD(ROW(),2)=0</formula>
    </cfRule>
  </conditionalFormatting>
  <conditionalFormatting sqref="M37">
    <cfRule type="expression" priority="132" dxfId="0" stopIfTrue="1">
      <formula>MOD(ROW(),2)=0</formula>
    </cfRule>
  </conditionalFormatting>
  <conditionalFormatting sqref="O13:P13">
    <cfRule type="expression" priority="131" dxfId="0" stopIfTrue="1">
      <formula>MOD(ROW(),2)=0</formula>
    </cfRule>
  </conditionalFormatting>
  <conditionalFormatting sqref="L37">
    <cfRule type="expression" priority="134" dxfId="0" stopIfTrue="1">
      <formula>MOD(ROW(),2)=0</formula>
    </cfRule>
  </conditionalFormatting>
  <conditionalFormatting sqref="O37:P37">
    <cfRule type="expression" priority="130" dxfId="0" stopIfTrue="1">
      <formula>MOD(ROW(),2)=0</formula>
    </cfRule>
  </conditionalFormatting>
  <conditionalFormatting sqref="D19:E19">
    <cfRule type="expression" priority="105" dxfId="0" stopIfTrue="1">
      <formula>MOD(ROW(),2)=0</formula>
    </cfRule>
  </conditionalFormatting>
  <conditionalFormatting sqref="N13">
    <cfRule type="expression" priority="97" dxfId="0" stopIfTrue="1">
      <formula>MOD(ROW(),2)=0</formula>
    </cfRule>
  </conditionalFormatting>
  <conditionalFormatting sqref="N37">
    <cfRule type="expression" priority="96" dxfId="0" stopIfTrue="1">
      <formula>MOD(ROW(),2)=0</formula>
    </cfRule>
  </conditionalFormatting>
  <conditionalFormatting sqref="AC19">
    <cfRule type="expression" priority="92" dxfId="0" stopIfTrue="1">
      <formula>MOD(ROW(),2)=0</formula>
    </cfRule>
  </conditionalFormatting>
  <conditionalFormatting sqref="AC37">
    <cfRule type="expression" priority="91" dxfId="0" stopIfTrue="1">
      <formula>MOD(ROW(),2)=0</formula>
    </cfRule>
  </conditionalFormatting>
  <conditionalFormatting sqref="AC13">
    <cfRule type="expression" priority="90" dxfId="0" stopIfTrue="1">
      <formula>MOD(ROW(),2)=0</formula>
    </cfRule>
  </conditionalFormatting>
  <conditionalFormatting sqref="F37">
    <cfRule type="expression" priority="88" dxfId="0" stopIfTrue="1">
      <formula>MOD(ROW(),2)=0</formula>
    </cfRule>
  </conditionalFormatting>
  <conditionalFormatting sqref="G37">
    <cfRule type="expression" priority="87" dxfId="0" stopIfTrue="1">
      <formula>MOD(ROW(),2)=0</formula>
    </cfRule>
  </conditionalFormatting>
  <conditionalFormatting sqref="D7:E7 K7 R7">
    <cfRule type="expression" priority="66" dxfId="0" stopIfTrue="1">
      <formula>MOD(ROW(),2)=0</formula>
    </cfRule>
  </conditionalFormatting>
  <conditionalFormatting sqref="F7:H7">
    <cfRule type="expression" priority="65" dxfId="0" stopIfTrue="1">
      <formula>MOD(ROW(),2)=0</formula>
    </cfRule>
  </conditionalFormatting>
  <conditionalFormatting sqref="L7">
    <cfRule type="expression" priority="61" dxfId="0" stopIfTrue="1">
      <formula>MOD(ROW(),2)=0</formula>
    </cfRule>
  </conditionalFormatting>
  <conditionalFormatting sqref="AD7:AF7">
    <cfRule type="expression" priority="63" dxfId="0" stopIfTrue="1">
      <formula>MOD(ROW(),2)=0</formula>
    </cfRule>
  </conditionalFormatting>
  <conditionalFormatting sqref="Z7:AB7">
    <cfRule type="expression" priority="62" dxfId="0" stopIfTrue="1">
      <formula>MOD(ROW(),2)=0</formula>
    </cfRule>
  </conditionalFormatting>
  <conditionalFormatting sqref="Q7">
    <cfRule type="expression" priority="58" dxfId="0" stopIfTrue="1">
      <formula>MOD(ROW(),2)=0</formula>
    </cfRule>
  </conditionalFormatting>
  <conditionalFormatting sqref="M7">
    <cfRule type="expression" priority="60" dxfId="0" stopIfTrue="1">
      <formula>MOD(ROW(),2)=0</formula>
    </cfRule>
  </conditionalFormatting>
  <conditionalFormatting sqref="O7:P7">
    <cfRule type="expression" priority="59" dxfId="0" stopIfTrue="1">
      <formula>MOD(ROW(),2)=0</formula>
    </cfRule>
  </conditionalFormatting>
  <conditionalFormatting sqref="N7">
    <cfRule type="expression" priority="57" dxfId="0" stopIfTrue="1">
      <formula>MOD(ROW(),2)=0</formula>
    </cfRule>
  </conditionalFormatting>
  <conditionalFormatting sqref="AC7">
    <cfRule type="expression" priority="56" dxfId="0" stopIfTrue="1">
      <formula>MOD(ROW(),2)=0</formula>
    </cfRule>
  </conditionalFormatting>
  <conditionalFormatting sqref="D9:E9 K9 R9">
    <cfRule type="expression" priority="44" dxfId="0" stopIfTrue="1">
      <formula>MOD(ROW(),2)=0</formula>
    </cfRule>
  </conditionalFormatting>
  <conditionalFormatting sqref="F9:H9">
    <cfRule type="expression" priority="43" dxfId="0" stopIfTrue="1">
      <formula>MOD(ROW(),2)=0</formula>
    </cfRule>
  </conditionalFormatting>
  <conditionalFormatting sqref="L9">
    <cfRule type="expression" priority="39" dxfId="0" stopIfTrue="1">
      <formula>MOD(ROW(),2)=0</formula>
    </cfRule>
  </conditionalFormatting>
  <conditionalFormatting sqref="AD9:AF9">
    <cfRule type="expression" priority="41" dxfId="0" stopIfTrue="1">
      <formula>MOD(ROW(),2)=0</formula>
    </cfRule>
  </conditionalFormatting>
  <conditionalFormatting sqref="Z9:AB9">
    <cfRule type="expression" priority="40" dxfId="0" stopIfTrue="1">
      <formula>MOD(ROW(),2)=0</formula>
    </cfRule>
  </conditionalFormatting>
  <conditionalFormatting sqref="Q9">
    <cfRule type="expression" priority="36" dxfId="0" stopIfTrue="1">
      <formula>MOD(ROW(),2)=0</formula>
    </cfRule>
  </conditionalFormatting>
  <conditionalFormatting sqref="M9">
    <cfRule type="expression" priority="38" dxfId="0" stopIfTrue="1">
      <formula>MOD(ROW(),2)=0</formula>
    </cfRule>
  </conditionalFormatting>
  <conditionalFormatting sqref="O9:P9">
    <cfRule type="expression" priority="37" dxfId="0" stopIfTrue="1">
      <formula>MOD(ROW(),2)=0</formula>
    </cfRule>
  </conditionalFormatting>
  <conditionalFormatting sqref="N9">
    <cfRule type="expression" priority="35" dxfId="0" stopIfTrue="1">
      <formula>MOD(ROW(),2)=0</formula>
    </cfRule>
  </conditionalFormatting>
  <conditionalFormatting sqref="AC9">
    <cfRule type="expression" priority="34" dxfId="0" stopIfTrue="1">
      <formula>MOD(ROW(),2)=0</formula>
    </cfRule>
  </conditionalFormatting>
  <conditionalFormatting sqref="D11:E11 K11 R11">
    <cfRule type="expression" priority="33" dxfId="0" stopIfTrue="1">
      <formula>MOD(ROW(),2)=0</formula>
    </cfRule>
  </conditionalFormatting>
  <conditionalFormatting sqref="F11:H11">
    <cfRule type="expression" priority="32" dxfId="0" stopIfTrue="1">
      <formula>MOD(ROW(),2)=0</formula>
    </cfRule>
  </conditionalFormatting>
  <conditionalFormatting sqref="L11">
    <cfRule type="expression" priority="28" dxfId="0" stopIfTrue="1">
      <formula>MOD(ROW(),2)=0</formula>
    </cfRule>
  </conditionalFormatting>
  <conditionalFormatting sqref="I11:J11">
    <cfRule type="expression" priority="31" dxfId="0" stopIfTrue="1">
      <formula>MOD(ROW(),2)=0</formula>
    </cfRule>
  </conditionalFormatting>
  <conditionalFormatting sqref="AD11:AF11">
    <cfRule type="expression" priority="30" dxfId="0" stopIfTrue="1">
      <formula>MOD(ROW(),2)=0</formula>
    </cfRule>
  </conditionalFormatting>
  <conditionalFormatting sqref="Z11:AB11">
    <cfRule type="expression" priority="29" dxfId="0" stopIfTrue="1">
      <formula>MOD(ROW(),2)=0</formula>
    </cfRule>
  </conditionalFormatting>
  <conditionalFormatting sqref="Q11">
    <cfRule type="expression" priority="25" dxfId="0" stopIfTrue="1">
      <formula>MOD(ROW(),2)=0</formula>
    </cfRule>
  </conditionalFormatting>
  <conditionalFormatting sqref="M11">
    <cfRule type="expression" priority="27" dxfId="0" stopIfTrue="1">
      <formula>MOD(ROW(),2)=0</formula>
    </cfRule>
  </conditionalFormatting>
  <conditionalFormatting sqref="O11:P11">
    <cfRule type="expression" priority="26" dxfId="0" stopIfTrue="1">
      <formula>MOD(ROW(),2)=0</formula>
    </cfRule>
  </conditionalFormatting>
  <conditionalFormatting sqref="N11">
    <cfRule type="expression" priority="24" dxfId="0" stopIfTrue="1">
      <formula>MOD(ROW(),2)=0</formula>
    </cfRule>
  </conditionalFormatting>
  <conditionalFormatting sqref="AC11">
    <cfRule type="expression" priority="23" dxfId="0" stopIfTrue="1">
      <formula>MOD(ROW(),2)=0</formula>
    </cfRule>
  </conditionalFormatting>
  <conditionalFormatting sqref="I9:J9">
    <cfRule type="expression" priority="22" dxfId="0" stopIfTrue="1">
      <formula>MOD(ROW(),2)=0</formula>
    </cfRule>
  </conditionalFormatting>
  <conditionalFormatting sqref="I7:J7">
    <cfRule type="expression" priority="21" dxfId="0" stopIfTrue="1">
      <formula>MOD(ROW(),2)=0</formula>
    </cfRule>
  </conditionalFormatting>
  <conditionalFormatting sqref="S19 S13">
    <cfRule type="expression" priority="20" dxfId="0" stopIfTrue="1">
      <formula>MOD(ROW(),2)=0</formula>
    </cfRule>
  </conditionalFormatting>
  <conditionalFormatting sqref="S37">
    <cfRule type="expression" priority="19" dxfId="0" stopIfTrue="1">
      <formula>MOD(ROW(),2)=0</formula>
    </cfRule>
  </conditionalFormatting>
  <conditionalFormatting sqref="S7">
    <cfRule type="expression" priority="18" dxfId="0" stopIfTrue="1">
      <formula>MOD(ROW(),2)=0</formula>
    </cfRule>
  </conditionalFormatting>
  <conditionalFormatting sqref="S9">
    <cfRule type="expression" priority="17" dxfId="0" stopIfTrue="1">
      <formula>MOD(ROW(),2)=0</formula>
    </cfRule>
  </conditionalFormatting>
  <conditionalFormatting sqref="S11">
    <cfRule type="expression" priority="16" dxfId="0" stopIfTrue="1">
      <formula>MOD(ROW(),2)=0</formula>
    </cfRule>
  </conditionalFormatting>
  <conditionalFormatting sqref="W11 W9 W7 W37 W13 W19">
    <cfRule type="expression" priority="15" dxfId="0" stopIfTrue="1">
      <formula>MOD(ROW(),2)=0</formula>
    </cfRule>
  </conditionalFormatting>
  <conditionalFormatting sqref="B94">
    <cfRule type="expression" priority="11" dxfId="0" stopIfTrue="1">
      <formula>MOD(ROW(),2)=0</formula>
    </cfRule>
  </conditionalFormatting>
  <conditionalFormatting sqref="C97">
    <cfRule type="expression" priority="8" dxfId="0" stopIfTrue="1">
      <formula>MOD(ROW(),2)=0</formula>
    </cfRule>
  </conditionalFormatting>
  <conditionalFormatting sqref="B97">
    <cfRule type="expression" priority="7" dxfId="0" stopIfTrue="1">
      <formula>MOD(ROW(),2)=0</formula>
    </cfRule>
  </conditionalFormatting>
  <conditionalFormatting sqref="C95">
    <cfRule type="expression" priority="6" dxfId="0" stopIfTrue="1">
      <formula>MOD(ROW(),2)=0</formula>
    </cfRule>
  </conditionalFormatting>
  <conditionalFormatting sqref="B95">
    <cfRule type="expression" priority="5" dxfId="0" stopIfTrue="1">
      <formula>MOD(ROW(),2)=0</formula>
    </cfRule>
  </conditionalFormatting>
  <conditionalFormatting sqref="B99:C99">
    <cfRule type="expression" priority="2" dxfId="0" stopIfTrue="1">
      <formula>MOD(ROW(),2)=0</formula>
    </cfRule>
  </conditionalFormatting>
  <conditionalFormatting sqref="B100:C100">
    <cfRule type="expression" priority="1" dxfId="0" stopIfTrue="1">
      <formula>MOD(ROW(),2)=0</formula>
    </cfRule>
  </conditionalFormatting>
  <dataValidations count="3">
    <dataValidation type="list" allowBlank="1" showInputMessage="1" showErrorMessage="1" sqref="P107 AE107">
      <formula1>'ad-network'!#REF!</formula1>
    </dataValidation>
    <dataValidation type="list" allowBlank="1" showInputMessage="1" showErrorMessage="1" sqref="O99:O101 AD100:AD101 K99:M101">
      <formula1>$K$100:$K$101</formula1>
    </dataValidation>
    <dataValidation type="list" allowBlank="1" showInputMessage="1" showErrorMessage="1" sqref="O107:O109 K107:M109 AD107:AD109">
      <formula1>'ad-network'!#REF!</formula1>
    </dataValidation>
  </dataValidations>
  <hyperlinks>
    <hyperlink ref="B37:C37" location="SITELIST!A1" display="TD LOCAL NETWORK"/>
    <hyperlink ref="C38" location="SITELIST!A1" display="RUN of NETWORK"/>
    <hyperlink ref="B38" location="SITELIST!A1" display="Network"/>
    <hyperlink ref="B39" location="SITELIST!A1" display="Run of Channel "/>
    <hyperlink ref="C39" location="SITELIST!A1" display="Run of Channel "/>
    <hyperlink ref="C52" r:id="rId1" display="m.radiozu.ro"/>
    <hyperlink ref="B19:C19" location="SITELIST!A1" display="TD INTERNATIONAL NETWORK"/>
    <hyperlink ref="C20" location="SITELIST!A1" display="RUN of NETWORK"/>
    <hyperlink ref="C23" location="SITELIST!A1" display="Career"/>
    <hyperlink ref="C24" location="SITELIST!A1" display="Entertainment"/>
    <hyperlink ref="C22" location="SITELIST!A1" display="Business&amp;Finance"/>
    <hyperlink ref="C26" location="SITELIST!A1" display="Games"/>
    <hyperlink ref="C28" location="SITELIST!A1" display="Home&amp;Family"/>
    <hyperlink ref="C25" location="SITELIST!A1" display="Food&amp;Drink"/>
    <hyperlink ref="C29" location="SITELIST!A1" display="News&amp;Media"/>
    <hyperlink ref="C30" location="SITELIST!A1" display="Real Estate"/>
    <hyperlink ref="C31" location="SITELIST!A1" display="Shopping"/>
    <hyperlink ref="C32" location="SITELIST!A1" display="Social"/>
    <hyperlink ref="C33" location="SITELIST!A1" display="Sports"/>
    <hyperlink ref="C34" location="SITELIST!A1" display="Tech"/>
    <hyperlink ref="C35" location="SITELIST!A1" display="Travel&amp;Weather"/>
    <hyperlink ref="C36" location="SITELIST!A1" display="Women's Interests"/>
    <hyperlink ref="C27" location="SITELIST!A1" display="Health&amp;Wellness"/>
    <hyperlink ref="B20" location="SITELIST!A1" display="RUN of NETWORK"/>
    <hyperlink ref="C8" location="SITELIST!A1" display="RUN of NETWORK"/>
    <hyperlink ref="B8" location="SITELIST!A1" display="Network"/>
    <hyperlink ref="C10" location="SITELIST!A1" display="RUN of NETWORK"/>
    <hyperlink ref="B10" location="SITELIST!A1" display="Network"/>
    <hyperlink ref="C12" location="SITELIST!A1" display="RUN of NETWORK"/>
    <hyperlink ref="B12" location="SITELIST!A1" display="Network"/>
  </hyperlinks>
  <printOptions/>
  <pageMargins left="0.25" right="0.25" top="0.75" bottom="0.75" header="0.3" footer="0.3"/>
  <pageSetup fitToHeight="0" fitToWidth="1" horizontalDpi="600" verticalDpi="600" orientation="landscape" paperSize="9" scale="66" r:id="rId5"/>
  <ignoredErrors>
    <ignoredError sqref="R38 D13:D14 D19:E19 D20:H36 D39:E39 E13 E7:J12 F13:J13 D15:G15 H19 F19:G19 I19:J19 H37 D38:H38 D37:G37 H39 I37:I38" unlockedFormula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/>
  </sheetPr>
  <dimension ref="A1:K35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11" sqref="B11"/>
    </sheetView>
  </sheetViews>
  <sheetFormatPr defaultColWidth="9.140625" defaultRowHeight="15" outlineLevelRow="1"/>
  <cols>
    <col min="1" max="1" width="0.9921875" style="17" customWidth="1"/>
    <col min="2" max="2" width="31.7109375" style="104" customWidth="1"/>
    <col min="3" max="3" width="31.28125" style="104" customWidth="1"/>
    <col min="4" max="4" width="11.00390625" style="279" bestFit="1" customWidth="1"/>
    <col min="5" max="5" width="10.7109375" style="279" customWidth="1"/>
    <col min="6" max="6" width="11.28125" style="53" customWidth="1"/>
    <col min="7" max="7" width="10.00390625" style="42" bestFit="1" customWidth="1"/>
    <col min="8" max="8" width="17.00390625" style="42" bestFit="1" customWidth="1"/>
    <col min="9" max="10" width="9.140625" style="17" customWidth="1"/>
    <col min="11" max="11" width="15.140625" style="264" customWidth="1"/>
    <col min="12" max="16384" width="9.140625" style="17" customWidth="1"/>
  </cols>
  <sheetData>
    <row r="1" spans="2:3" ht="13.5" customHeight="1">
      <c r="B1" s="13"/>
      <c r="C1" s="13"/>
    </row>
    <row r="2" ht="13.5" customHeight="1"/>
    <row r="3" spans="2:6" ht="13.5" customHeight="1">
      <c r="B3" s="13"/>
      <c r="C3" s="13"/>
      <c r="F3" s="52"/>
    </row>
    <row r="4" spans="2:8" ht="13.5" customHeight="1" thickBot="1">
      <c r="B4" s="13"/>
      <c r="C4" s="13"/>
      <c r="F4" s="52"/>
      <c r="H4" s="330"/>
    </row>
    <row r="5" spans="2:11" ht="13.5" customHeight="1" thickBot="1">
      <c r="B5" s="13"/>
      <c r="C5" s="391">
        <v>42400</v>
      </c>
      <c r="D5" s="580" t="s">
        <v>3</v>
      </c>
      <c r="E5" s="581"/>
      <c r="F5" s="581"/>
      <c r="G5" s="581"/>
      <c r="H5" s="485" t="s">
        <v>821</v>
      </c>
      <c r="I5" s="578" t="s">
        <v>820</v>
      </c>
      <c r="J5" s="578"/>
      <c r="K5" s="579"/>
    </row>
    <row r="6" spans="2:11" ht="48" customHeight="1" thickBot="1">
      <c r="B6" s="468" t="s">
        <v>494</v>
      </c>
      <c r="C6" s="423" t="s">
        <v>496</v>
      </c>
      <c r="D6" s="424" t="s">
        <v>827</v>
      </c>
      <c r="E6" s="425" t="s">
        <v>828</v>
      </c>
      <c r="F6" s="280" t="s">
        <v>501</v>
      </c>
      <c r="G6" s="281" t="s">
        <v>298</v>
      </c>
      <c r="H6" s="483" t="s">
        <v>223</v>
      </c>
      <c r="I6" s="482" t="s">
        <v>299</v>
      </c>
      <c r="J6" s="250" t="s">
        <v>300</v>
      </c>
      <c r="K6" s="426" t="s">
        <v>243</v>
      </c>
    </row>
    <row r="7" spans="2:11" s="104" customFormat="1" ht="15" thickBot="1">
      <c r="B7" s="454" t="s">
        <v>498</v>
      </c>
      <c r="C7" s="242" t="s">
        <v>497</v>
      </c>
      <c r="D7" s="298">
        <f>SUM(D8:D10)</f>
        <v>174053641</v>
      </c>
      <c r="E7" s="297">
        <f>SUM(E8:E10)</f>
        <v>1275636</v>
      </c>
      <c r="F7" s="296">
        <f>SUM(F8:F10)</f>
        <v>1060256</v>
      </c>
      <c r="G7" s="296"/>
      <c r="H7" s="486" t="s">
        <v>214</v>
      </c>
      <c r="I7" s="267" t="s">
        <v>208</v>
      </c>
      <c r="J7" s="144" t="s">
        <v>208</v>
      </c>
      <c r="K7" s="479" t="s">
        <v>292</v>
      </c>
    </row>
    <row r="8" spans="2:11" s="104" customFormat="1" ht="13.5" customHeight="1" outlineLevel="1">
      <c r="B8" s="455" t="s">
        <v>1</v>
      </c>
      <c r="C8" s="248" t="s">
        <v>412</v>
      </c>
      <c r="D8" s="430">
        <v>23013603</v>
      </c>
      <c r="E8" s="431">
        <v>139514</v>
      </c>
      <c r="F8" s="427">
        <v>48254</v>
      </c>
      <c r="G8" s="427" t="s">
        <v>214</v>
      </c>
      <c r="H8" s="487" t="s">
        <v>214</v>
      </c>
      <c r="I8" s="268" t="s">
        <v>208</v>
      </c>
      <c r="J8" s="249" t="s">
        <v>208</v>
      </c>
      <c r="K8" s="480" t="s">
        <v>292</v>
      </c>
    </row>
    <row r="9" spans="2:11" s="104" customFormat="1" ht="13.5" customHeight="1" outlineLevel="1">
      <c r="B9" s="456" t="s">
        <v>1</v>
      </c>
      <c r="C9" s="248" t="s">
        <v>499</v>
      </c>
      <c r="D9" s="289">
        <v>120055503</v>
      </c>
      <c r="E9" s="300">
        <v>888424</v>
      </c>
      <c r="F9" s="290">
        <v>870782</v>
      </c>
      <c r="G9" s="290" t="s">
        <v>214</v>
      </c>
      <c r="H9" s="488" t="s">
        <v>214</v>
      </c>
      <c r="I9" s="209" t="s">
        <v>208</v>
      </c>
      <c r="J9" s="105" t="s">
        <v>208</v>
      </c>
      <c r="K9" s="182" t="s">
        <v>292</v>
      </c>
    </row>
    <row r="10" spans="2:11" s="104" customFormat="1" ht="13.5" customHeight="1" outlineLevel="1" thickBot="1">
      <c r="B10" s="457" t="s">
        <v>1</v>
      </c>
      <c r="C10" s="248" t="s">
        <v>413</v>
      </c>
      <c r="D10" s="432">
        <v>30984535</v>
      </c>
      <c r="E10" s="433">
        <v>247698</v>
      </c>
      <c r="F10" s="428">
        <v>141220</v>
      </c>
      <c r="G10" s="428" t="s">
        <v>214</v>
      </c>
      <c r="H10" s="489" t="s">
        <v>214</v>
      </c>
      <c r="I10" s="269" t="s">
        <v>208</v>
      </c>
      <c r="J10" s="143" t="s">
        <v>208</v>
      </c>
      <c r="K10" s="481" t="s">
        <v>292</v>
      </c>
    </row>
    <row r="11" spans="2:11" s="104" customFormat="1" ht="15" collapsed="1" thickBot="1">
      <c r="B11" s="454" t="s">
        <v>823</v>
      </c>
      <c r="C11" s="242" t="s">
        <v>329</v>
      </c>
      <c r="D11" s="298"/>
      <c r="E11" s="297"/>
      <c r="F11" s="296"/>
      <c r="G11" s="296"/>
      <c r="H11" s="486" t="s">
        <v>214</v>
      </c>
      <c r="I11" s="267"/>
      <c r="J11" s="144"/>
      <c r="K11" s="251"/>
    </row>
    <row r="12" spans="1:11" s="109" customFormat="1" ht="14.25" customHeight="1" hidden="1" outlineLevel="1">
      <c r="A12" s="104"/>
      <c r="B12" s="458" t="s">
        <v>19</v>
      </c>
      <c r="C12" s="440" t="s">
        <v>460</v>
      </c>
      <c r="D12" s="441" t="s">
        <v>2</v>
      </c>
      <c r="E12" s="442" t="s">
        <v>2</v>
      </c>
      <c r="F12" s="443">
        <v>7651</v>
      </c>
      <c r="G12" s="443" t="s">
        <v>214</v>
      </c>
      <c r="H12" s="490">
        <v>4500</v>
      </c>
      <c r="I12" s="444" t="s">
        <v>330</v>
      </c>
      <c r="J12" s="445" t="s">
        <v>330</v>
      </c>
      <c r="K12" s="446" t="s">
        <v>2</v>
      </c>
    </row>
    <row r="13" spans="1:11" s="109" customFormat="1" ht="14.25" customHeight="1" hidden="1" outlineLevel="1">
      <c r="A13" s="104"/>
      <c r="B13" s="458" t="s">
        <v>19</v>
      </c>
      <c r="C13" s="259" t="s">
        <v>461</v>
      </c>
      <c r="D13" s="436" t="s">
        <v>2</v>
      </c>
      <c r="E13" s="437" t="s">
        <v>2</v>
      </c>
      <c r="F13" s="313">
        <v>541324</v>
      </c>
      <c r="G13" s="313" t="s">
        <v>214</v>
      </c>
      <c r="H13" s="491">
        <v>4500</v>
      </c>
      <c r="I13" s="273" t="s">
        <v>330</v>
      </c>
      <c r="J13" s="92" t="s">
        <v>330</v>
      </c>
      <c r="K13" s="252" t="s">
        <v>2</v>
      </c>
    </row>
    <row r="14" spans="1:11" s="256" customFormat="1" ht="12.75" customHeight="1" hidden="1" outlineLevel="1">
      <c r="A14" s="255"/>
      <c r="B14" s="458" t="s">
        <v>15</v>
      </c>
      <c r="C14" s="259" t="s">
        <v>464</v>
      </c>
      <c r="D14" s="436" t="s">
        <v>2</v>
      </c>
      <c r="E14" s="437" t="s">
        <v>2</v>
      </c>
      <c r="F14" s="313">
        <v>405249</v>
      </c>
      <c r="G14" s="313" t="s">
        <v>214</v>
      </c>
      <c r="H14" s="491">
        <v>4500</v>
      </c>
      <c r="I14" s="273" t="s">
        <v>330</v>
      </c>
      <c r="J14" s="92" t="s">
        <v>330</v>
      </c>
      <c r="K14" s="252" t="s">
        <v>2</v>
      </c>
    </row>
    <row r="15" spans="1:11" s="256" customFormat="1" ht="12.75" customHeight="1" hidden="1" outlineLevel="1">
      <c r="A15" s="255"/>
      <c r="B15" s="458" t="s">
        <v>15</v>
      </c>
      <c r="C15" s="261" t="s">
        <v>264</v>
      </c>
      <c r="D15" s="434" t="s">
        <v>2</v>
      </c>
      <c r="E15" s="435" t="s">
        <v>2</v>
      </c>
      <c r="F15" s="429">
        <v>24466</v>
      </c>
      <c r="G15" s="429" t="s">
        <v>214</v>
      </c>
      <c r="H15" s="492">
        <v>4500</v>
      </c>
      <c r="I15" s="270" t="s">
        <v>330</v>
      </c>
      <c r="J15" s="271" t="s">
        <v>330</v>
      </c>
      <c r="K15" s="262" t="s">
        <v>2</v>
      </c>
    </row>
    <row r="16" spans="1:11" s="109" customFormat="1" ht="14.25" customHeight="1" hidden="1" outlineLevel="1">
      <c r="A16" s="104"/>
      <c r="B16" s="458" t="s">
        <v>20</v>
      </c>
      <c r="C16" s="259" t="s">
        <v>458</v>
      </c>
      <c r="D16" s="436" t="s">
        <v>2</v>
      </c>
      <c r="E16" s="437" t="s">
        <v>2</v>
      </c>
      <c r="F16" s="313">
        <v>209770</v>
      </c>
      <c r="G16" s="313" t="s">
        <v>214</v>
      </c>
      <c r="H16" s="491">
        <v>4500</v>
      </c>
      <c r="I16" s="272" t="s">
        <v>330</v>
      </c>
      <c r="J16" s="266" t="s">
        <v>330</v>
      </c>
      <c r="K16" s="252" t="s">
        <v>2</v>
      </c>
    </row>
    <row r="17" spans="1:11" s="109" customFormat="1" ht="14.25" customHeight="1" hidden="1" outlineLevel="1">
      <c r="A17" s="104"/>
      <c r="B17" s="458" t="s">
        <v>20</v>
      </c>
      <c r="C17" s="259" t="s">
        <v>459</v>
      </c>
      <c r="D17" s="436" t="s">
        <v>2</v>
      </c>
      <c r="E17" s="437" t="s">
        <v>2</v>
      </c>
      <c r="F17" s="313">
        <v>55583</v>
      </c>
      <c r="G17" s="313" t="s">
        <v>214</v>
      </c>
      <c r="H17" s="491">
        <v>4500</v>
      </c>
      <c r="I17" s="273" t="s">
        <v>330</v>
      </c>
      <c r="J17" s="92" t="s">
        <v>330</v>
      </c>
      <c r="K17" s="252" t="s">
        <v>2</v>
      </c>
    </row>
    <row r="18" spans="1:11" s="256" customFormat="1" ht="12.75" customHeight="1" hidden="1" outlineLevel="1">
      <c r="A18" s="255"/>
      <c r="B18" s="458" t="s">
        <v>20</v>
      </c>
      <c r="C18" s="261" t="s">
        <v>253</v>
      </c>
      <c r="D18" s="434" t="s">
        <v>2</v>
      </c>
      <c r="E18" s="435" t="s">
        <v>2</v>
      </c>
      <c r="F18" s="429">
        <v>29669</v>
      </c>
      <c r="G18" s="429" t="s">
        <v>214</v>
      </c>
      <c r="H18" s="492">
        <v>4500</v>
      </c>
      <c r="I18" s="270" t="s">
        <v>330</v>
      </c>
      <c r="J18" s="271" t="s">
        <v>330</v>
      </c>
      <c r="K18" s="262" t="s">
        <v>2</v>
      </c>
    </row>
    <row r="19" spans="1:11" s="256" customFormat="1" ht="12.75" customHeight="1" hidden="1" outlineLevel="1">
      <c r="A19" s="255"/>
      <c r="B19" s="458" t="s">
        <v>20</v>
      </c>
      <c r="C19" s="261" t="s">
        <v>234</v>
      </c>
      <c r="D19" s="434" t="s">
        <v>2</v>
      </c>
      <c r="E19" s="435" t="s">
        <v>2</v>
      </c>
      <c r="F19" s="429">
        <v>30783</v>
      </c>
      <c r="G19" s="429" t="s">
        <v>214</v>
      </c>
      <c r="H19" s="492">
        <v>4500</v>
      </c>
      <c r="I19" s="270" t="s">
        <v>330</v>
      </c>
      <c r="J19" s="271" t="s">
        <v>330</v>
      </c>
      <c r="K19" s="262" t="s">
        <v>2</v>
      </c>
    </row>
    <row r="20" spans="1:11" s="256" customFormat="1" ht="12.75" customHeight="1" hidden="1" outlineLevel="1">
      <c r="A20" s="255"/>
      <c r="B20" s="458" t="s">
        <v>20</v>
      </c>
      <c r="C20" s="261" t="s">
        <v>235</v>
      </c>
      <c r="D20" s="434" t="s">
        <v>2</v>
      </c>
      <c r="E20" s="435" t="s">
        <v>2</v>
      </c>
      <c r="F20" s="429">
        <v>121595</v>
      </c>
      <c r="G20" s="429" t="s">
        <v>214</v>
      </c>
      <c r="H20" s="492">
        <v>4500</v>
      </c>
      <c r="I20" s="270" t="s">
        <v>330</v>
      </c>
      <c r="J20" s="271" t="s">
        <v>330</v>
      </c>
      <c r="K20" s="262" t="s">
        <v>2</v>
      </c>
    </row>
    <row r="21" spans="1:11" s="256" customFormat="1" ht="12.75" customHeight="1" hidden="1" outlineLevel="1">
      <c r="A21" s="255"/>
      <c r="B21" s="458" t="s">
        <v>20</v>
      </c>
      <c r="C21" s="261" t="s">
        <v>408</v>
      </c>
      <c r="D21" s="434" t="s">
        <v>2</v>
      </c>
      <c r="E21" s="435" t="s">
        <v>2</v>
      </c>
      <c r="F21" s="429">
        <v>12107</v>
      </c>
      <c r="G21" s="429" t="s">
        <v>214</v>
      </c>
      <c r="H21" s="492">
        <v>4500</v>
      </c>
      <c r="I21" s="270" t="s">
        <v>330</v>
      </c>
      <c r="J21" s="271" t="s">
        <v>330</v>
      </c>
      <c r="K21" s="262" t="s">
        <v>2</v>
      </c>
    </row>
    <row r="22" spans="1:11" s="256" customFormat="1" ht="12.75" customHeight="1" hidden="1" outlineLevel="1">
      <c r="A22" s="255"/>
      <c r="B22" s="458" t="s">
        <v>20</v>
      </c>
      <c r="C22" s="261" t="s">
        <v>233</v>
      </c>
      <c r="D22" s="434" t="s">
        <v>2</v>
      </c>
      <c r="E22" s="435" t="s">
        <v>2</v>
      </c>
      <c r="F22" s="429">
        <v>80227</v>
      </c>
      <c r="G22" s="429" t="s">
        <v>214</v>
      </c>
      <c r="H22" s="492">
        <v>4500</v>
      </c>
      <c r="I22" s="270" t="s">
        <v>330</v>
      </c>
      <c r="J22" s="271" t="s">
        <v>330</v>
      </c>
      <c r="K22" s="262" t="s">
        <v>2</v>
      </c>
    </row>
    <row r="23" spans="1:11" s="256" customFormat="1" ht="12.75" customHeight="1" hidden="1" outlineLevel="1">
      <c r="A23" s="255"/>
      <c r="B23" s="458" t="s">
        <v>20</v>
      </c>
      <c r="C23" s="261" t="s">
        <v>279</v>
      </c>
      <c r="D23" s="434" t="s">
        <v>2</v>
      </c>
      <c r="E23" s="435" t="s">
        <v>2</v>
      </c>
      <c r="F23" s="429">
        <v>3530</v>
      </c>
      <c r="G23" s="429" t="s">
        <v>214</v>
      </c>
      <c r="H23" s="492">
        <v>4500</v>
      </c>
      <c r="I23" s="270" t="s">
        <v>330</v>
      </c>
      <c r="J23" s="271" t="s">
        <v>330</v>
      </c>
      <c r="K23" s="262" t="s">
        <v>2</v>
      </c>
    </row>
    <row r="24" spans="1:11" s="256" customFormat="1" ht="12.75" customHeight="1" hidden="1" outlineLevel="1">
      <c r="A24" s="255"/>
      <c r="B24" s="458" t="s">
        <v>20</v>
      </c>
      <c r="C24" s="261" t="s">
        <v>236</v>
      </c>
      <c r="D24" s="434" t="s">
        <v>2</v>
      </c>
      <c r="E24" s="435" t="s">
        <v>2</v>
      </c>
      <c r="F24" s="429">
        <v>1183</v>
      </c>
      <c r="G24" s="429" t="s">
        <v>214</v>
      </c>
      <c r="H24" s="492">
        <v>4500</v>
      </c>
      <c r="I24" s="270" t="s">
        <v>330</v>
      </c>
      <c r="J24" s="271" t="s">
        <v>330</v>
      </c>
      <c r="K24" s="262" t="s">
        <v>2</v>
      </c>
    </row>
    <row r="25" spans="1:11" s="256" customFormat="1" ht="12.75" customHeight="1" hidden="1" outlineLevel="1">
      <c r="A25" s="255"/>
      <c r="B25" s="458" t="s">
        <v>20</v>
      </c>
      <c r="C25" s="261" t="s">
        <v>265</v>
      </c>
      <c r="D25" s="434" t="s">
        <v>2</v>
      </c>
      <c r="E25" s="435" t="s">
        <v>2</v>
      </c>
      <c r="F25" s="429">
        <v>4628</v>
      </c>
      <c r="G25" s="429" t="s">
        <v>214</v>
      </c>
      <c r="H25" s="492">
        <v>4500</v>
      </c>
      <c r="I25" s="270" t="s">
        <v>330</v>
      </c>
      <c r="J25" s="271" t="s">
        <v>330</v>
      </c>
      <c r="K25" s="262" t="s">
        <v>2</v>
      </c>
    </row>
    <row r="26" spans="1:11" s="256" customFormat="1" ht="12.75" customHeight="1" hidden="1" outlineLevel="1">
      <c r="A26" s="255"/>
      <c r="B26" s="458" t="s">
        <v>20</v>
      </c>
      <c r="C26" s="263" t="s">
        <v>473</v>
      </c>
      <c r="D26" s="434" t="s">
        <v>2</v>
      </c>
      <c r="E26" s="435" t="s">
        <v>2</v>
      </c>
      <c r="F26" s="429">
        <v>4448</v>
      </c>
      <c r="G26" s="429" t="s">
        <v>214</v>
      </c>
      <c r="H26" s="492">
        <v>4500</v>
      </c>
      <c r="I26" s="270" t="s">
        <v>330</v>
      </c>
      <c r="J26" s="271" t="s">
        <v>330</v>
      </c>
      <c r="K26" s="262" t="s">
        <v>2</v>
      </c>
    </row>
    <row r="27" spans="1:11" s="256" customFormat="1" ht="12.75" customHeight="1" hidden="1" outlineLevel="1">
      <c r="A27" s="255"/>
      <c r="B27" s="458" t="s">
        <v>20</v>
      </c>
      <c r="C27" s="263" t="s">
        <v>471</v>
      </c>
      <c r="D27" s="434" t="s">
        <v>2</v>
      </c>
      <c r="E27" s="435" t="s">
        <v>2</v>
      </c>
      <c r="F27" s="429">
        <v>4352</v>
      </c>
      <c r="G27" s="429" t="s">
        <v>214</v>
      </c>
      <c r="H27" s="492">
        <v>4500</v>
      </c>
      <c r="I27" s="270" t="s">
        <v>330</v>
      </c>
      <c r="J27" s="271" t="s">
        <v>330</v>
      </c>
      <c r="K27" s="262" t="s">
        <v>2</v>
      </c>
    </row>
    <row r="28" spans="1:11" s="256" customFormat="1" ht="12.75" customHeight="1" hidden="1" outlineLevel="1">
      <c r="A28" s="255"/>
      <c r="B28" s="458" t="s">
        <v>20</v>
      </c>
      <c r="C28" s="263" t="s">
        <v>475</v>
      </c>
      <c r="D28" s="434" t="s">
        <v>2</v>
      </c>
      <c r="E28" s="435" t="s">
        <v>2</v>
      </c>
      <c r="F28" s="429">
        <v>8656</v>
      </c>
      <c r="G28" s="429" t="s">
        <v>214</v>
      </c>
      <c r="H28" s="492">
        <v>4500</v>
      </c>
      <c r="I28" s="270" t="s">
        <v>330</v>
      </c>
      <c r="J28" s="271" t="s">
        <v>330</v>
      </c>
      <c r="K28" s="262" t="s">
        <v>2</v>
      </c>
    </row>
    <row r="29" spans="1:11" s="109" customFormat="1" ht="14.25" customHeight="1" hidden="1" outlineLevel="1">
      <c r="A29" s="104"/>
      <c r="B29" s="458" t="s">
        <v>0</v>
      </c>
      <c r="C29" s="259" t="s">
        <v>462</v>
      </c>
      <c r="D29" s="436" t="s">
        <v>2</v>
      </c>
      <c r="E29" s="437" t="s">
        <v>2</v>
      </c>
      <c r="F29" s="313">
        <v>541017</v>
      </c>
      <c r="G29" s="313" t="s">
        <v>214</v>
      </c>
      <c r="H29" s="491">
        <v>4500</v>
      </c>
      <c r="I29" s="273" t="s">
        <v>330</v>
      </c>
      <c r="J29" s="92" t="s">
        <v>330</v>
      </c>
      <c r="K29" s="252" t="s">
        <v>2</v>
      </c>
    </row>
    <row r="30" spans="1:11" s="109" customFormat="1" ht="14.25" customHeight="1" hidden="1" outlineLevel="1">
      <c r="A30" s="104"/>
      <c r="B30" s="458" t="s">
        <v>0</v>
      </c>
      <c r="C30" s="260" t="s">
        <v>258</v>
      </c>
      <c r="D30" s="434" t="s">
        <v>2</v>
      </c>
      <c r="E30" s="435" t="s">
        <v>2</v>
      </c>
      <c r="F30" s="429">
        <v>1196529</v>
      </c>
      <c r="G30" s="429" t="s">
        <v>214</v>
      </c>
      <c r="H30" s="492">
        <v>4500</v>
      </c>
      <c r="I30" s="270" t="s">
        <v>330</v>
      </c>
      <c r="J30" s="271" t="s">
        <v>330</v>
      </c>
      <c r="K30" s="262" t="s">
        <v>2</v>
      </c>
    </row>
    <row r="31" spans="1:11" s="256" customFormat="1" ht="12.75" customHeight="1" hidden="1" outlineLevel="1">
      <c r="A31" s="255"/>
      <c r="B31" s="458" t="s">
        <v>0</v>
      </c>
      <c r="C31" s="260" t="s">
        <v>262</v>
      </c>
      <c r="D31" s="434" t="s">
        <v>2</v>
      </c>
      <c r="E31" s="435" t="s">
        <v>2</v>
      </c>
      <c r="F31" s="429">
        <v>325000</v>
      </c>
      <c r="G31" s="429" t="s">
        <v>214</v>
      </c>
      <c r="H31" s="492">
        <v>4500</v>
      </c>
      <c r="I31" s="270" t="s">
        <v>330</v>
      </c>
      <c r="J31" s="271" t="s">
        <v>330</v>
      </c>
      <c r="K31" s="262" t="s">
        <v>2</v>
      </c>
    </row>
    <row r="32" spans="1:11" s="256" customFormat="1" ht="12.75" customHeight="1" hidden="1" outlineLevel="1">
      <c r="A32" s="255"/>
      <c r="B32" s="458" t="s">
        <v>0</v>
      </c>
      <c r="C32" s="259" t="s">
        <v>463</v>
      </c>
      <c r="D32" s="436" t="s">
        <v>2</v>
      </c>
      <c r="E32" s="437" t="s">
        <v>2</v>
      </c>
      <c r="F32" s="313">
        <v>300476</v>
      </c>
      <c r="G32" s="313" t="s">
        <v>214</v>
      </c>
      <c r="H32" s="491">
        <v>4500</v>
      </c>
      <c r="I32" s="272" t="s">
        <v>330</v>
      </c>
      <c r="J32" s="266" t="s">
        <v>330</v>
      </c>
      <c r="K32" s="252" t="s">
        <v>2</v>
      </c>
    </row>
    <row r="33" spans="1:11" s="256" customFormat="1" ht="12.75" customHeight="1" hidden="1" outlineLevel="1">
      <c r="A33" s="255"/>
      <c r="B33" s="458" t="s">
        <v>0</v>
      </c>
      <c r="C33" s="260" t="s">
        <v>269</v>
      </c>
      <c r="D33" s="434" t="s">
        <v>2</v>
      </c>
      <c r="E33" s="435" t="s">
        <v>2</v>
      </c>
      <c r="F33" s="429">
        <v>35808</v>
      </c>
      <c r="G33" s="429" t="s">
        <v>214</v>
      </c>
      <c r="H33" s="492">
        <v>4500</v>
      </c>
      <c r="I33" s="270" t="s">
        <v>330</v>
      </c>
      <c r="J33" s="271" t="s">
        <v>330</v>
      </c>
      <c r="K33" s="262" t="s">
        <v>2</v>
      </c>
    </row>
    <row r="34" spans="1:11" s="256" customFormat="1" ht="12.75" customHeight="1" hidden="1" outlineLevel="1">
      <c r="A34" s="255"/>
      <c r="B34" s="458" t="s">
        <v>0</v>
      </c>
      <c r="C34" s="261" t="s">
        <v>406</v>
      </c>
      <c r="D34" s="434" t="s">
        <v>2</v>
      </c>
      <c r="E34" s="435" t="s">
        <v>2</v>
      </c>
      <c r="F34" s="429">
        <v>1741384</v>
      </c>
      <c r="G34" s="429" t="s">
        <v>214</v>
      </c>
      <c r="H34" s="492">
        <v>4500</v>
      </c>
      <c r="I34" s="270" t="s">
        <v>330</v>
      </c>
      <c r="J34" s="271" t="s">
        <v>330</v>
      </c>
      <c r="K34" s="262" t="s">
        <v>2</v>
      </c>
    </row>
    <row r="35" spans="1:11" s="256" customFormat="1" ht="12.75" customHeight="1" hidden="1" outlineLevel="1">
      <c r="A35" s="255"/>
      <c r="B35" s="458" t="s">
        <v>0</v>
      </c>
      <c r="C35" s="260" t="s">
        <v>230</v>
      </c>
      <c r="D35" s="434" t="s">
        <v>2</v>
      </c>
      <c r="E35" s="435" t="s">
        <v>2</v>
      </c>
      <c r="F35" s="429">
        <v>6731</v>
      </c>
      <c r="G35" s="429" t="s">
        <v>214</v>
      </c>
      <c r="H35" s="492">
        <v>4500</v>
      </c>
      <c r="I35" s="270" t="s">
        <v>330</v>
      </c>
      <c r="J35" s="271" t="s">
        <v>330</v>
      </c>
      <c r="K35" s="262" t="s">
        <v>2</v>
      </c>
    </row>
    <row r="36" spans="1:11" s="256" customFormat="1" ht="12.75" customHeight="1" hidden="1" outlineLevel="1">
      <c r="A36" s="255"/>
      <c r="B36" s="458" t="s">
        <v>0</v>
      </c>
      <c r="C36" s="261" t="s">
        <v>263</v>
      </c>
      <c r="D36" s="434" t="s">
        <v>2</v>
      </c>
      <c r="E36" s="435" t="s">
        <v>2</v>
      </c>
      <c r="F36" s="429">
        <v>19084</v>
      </c>
      <c r="G36" s="429" t="s">
        <v>214</v>
      </c>
      <c r="H36" s="492">
        <v>4500</v>
      </c>
      <c r="I36" s="270" t="s">
        <v>330</v>
      </c>
      <c r="J36" s="271" t="s">
        <v>330</v>
      </c>
      <c r="K36" s="262" t="s">
        <v>2</v>
      </c>
    </row>
    <row r="37" spans="1:11" s="256" customFormat="1" ht="12.75" customHeight="1" hidden="1" outlineLevel="1">
      <c r="A37" s="255"/>
      <c r="B37" s="458" t="s">
        <v>0</v>
      </c>
      <c r="C37" s="261" t="s">
        <v>273</v>
      </c>
      <c r="D37" s="434" t="s">
        <v>2</v>
      </c>
      <c r="E37" s="435" t="s">
        <v>2</v>
      </c>
      <c r="F37" s="429">
        <v>18695</v>
      </c>
      <c r="G37" s="429" t="s">
        <v>214</v>
      </c>
      <c r="H37" s="492">
        <v>4500</v>
      </c>
      <c r="I37" s="270" t="s">
        <v>330</v>
      </c>
      <c r="J37" s="271" t="s">
        <v>330</v>
      </c>
      <c r="K37" s="262" t="s">
        <v>2</v>
      </c>
    </row>
    <row r="38" spans="1:11" s="256" customFormat="1" ht="12.75" customHeight="1" hidden="1" outlineLevel="1">
      <c r="A38" s="255"/>
      <c r="B38" s="458" t="s">
        <v>0</v>
      </c>
      <c r="C38" s="261" t="s">
        <v>282</v>
      </c>
      <c r="D38" s="434" t="s">
        <v>2</v>
      </c>
      <c r="E38" s="435" t="s">
        <v>2</v>
      </c>
      <c r="F38" s="429">
        <v>79585</v>
      </c>
      <c r="G38" s="429" t="s">
        <v>214</v>
      </c>
      <c r="H38" s="492">
        <v>4500</v>
      </c>
      <c r="I38" s="270" t="s">
        <v>330</v>
      </c>
      <c r="J38" s="271" t="s">
        <v>330</v>
      </c>
      <c r="K38" s="262" t="s">
        <v>2</v>
      </c>
    </row>
    <row r="39" spans="1:11" s="256" customFormat="1" ht="12.75" customHeight="1" hidden="1" outlineLevel="1">
      <c r="A39" s="255"/>
      <c r="B39" s="458" t="s">
        <v>0</v>
      </c>
      <c r="C39" s="261" t="s">
        <v>407</v>
      </c>
      <c r="D39" s="434" t="s">
        <v>2</v>
      </c>
      <c r="E39" s="435" t="s">
        <v>2</v>
      </c>
      <c r="F39" s="429">
        <v>9664</v>
      </c>
      <c r="G39" s="429" t="s">
        <v>214</v>
      </c>
      <c r="H39" s="492">
        <v>4500</v>
      </c>
      <c r="I39" s="270" t="s">
        <v>330</v>
      </c>
      <c r="J39" s="271" t="s">
        <v>330</v>
      </c>
      <c r="K39" s="262" t="s">
        <v>2</v>
      </c>
    </row>
    <row r="40" spans="1:11" s="256" customFormat="1" ht="12.75" customHeight="1" hidden="1" outlineLevel="1">
      <c r="A40" s="255"/>
      <c r="B40" s="458" t="s">
        <v>0</v>
      </c>
      <c r="C40" s="261" t="s">
        <v>231</v>
      </c>
      <c r="D40" s="434" t="s">
        <v>2</v>
      </c>
      <c r="E40" s="435" t="s">
        <v>2</v>
      </c>
      <c r="F40" s="429">
        <v>30923</v>
      </c>
      <c r="G40" s="429" t="s">
        <v>214</v>
      </c>
      <c r="H40" s="492">
        <v>4500</v>
      </c>
      <c r="I40" s="270" t="s">
        <v>330</v>
      </c>
      <c r="J40" s="271" t="s">
        <v>330</v>
      </c>
      <c r="K40" s="262" t="s">
        <v>2</v>
      </c>
    </row>
    <row r="41" spans="1:11" s="256" customFormat="1" ht="12.75" customHeight="1" hidden="1" outlineLevel="1">
      <c r="A41" s="255"/>
      <c r="B41" s="458" t="s">
        <v>245</v>
      </c>
      <c r="C41" s="261" t="s">
        <v>232</v>
      </c>
      <c r="D41" s="434" t="s">
        <v>2</v>
      </c>
      <c r="E41" s="435" t="s">
        <v>2</v>
      </c>
      <c r="F41" s="429">
        <v>848</v>
      </c>
      <c r="G41" s="429" t="s">
        <v>214</v>
      </c>
      <c r="H41" s="492">
        <v>4500</v>
      </c>
      <c r="I41" s="270" t="s">
        <v>330</v>
      </c>
      <c r="J41" s="271" t="s">
        <v>330</v>
      </c>
      <c r="K41" s="262" t="s">
        <v>2</v>
      </c>
    </row>
    <row r="42" spans="1:11" s="256" customFormat="1" ht="12.75" customHeight="1" hidden="1" outlineLevel="1">
      <c r="A42" s="255"/>
      <c r="B42" s="458" t="s">
        <v>244</v>
      </c>
      <c r="C42" s="261" t="s">
        <v>254</v>
      </c>
      <c r="D42" s="434" t="s">
        <v>2</v>
      </c>
      <c r="E42" s="435" t="s">
        <v>2</v>
      </c>
      <c r="F42" s="429">
        <v>31767</v>
      </c>
      <c r="G42" s="429" t="s">
        <v>214</v>
      </c>
      <c r="H42" s="492">
        <v>4500</v>
      </c>
      <c r="I42" s="270" t="s">
        <v>330</v>
      </c>
      <c r="J42" s="271" t="s">
        <v>330</v>
      </c>
      <c r="K42" s="262" t="s">
        <v>2</v>
      </c>
    </row>
    <row r="43" spans="1:11" s="256" customFormat="1" ht="12.75" customHeight="1" hidden="1" outlineLevel="1">
      <c r="A43" s="255"/>
      <c r="B43" s="459" t="s">
        <v>276</v>
      </c>
      <c r="C43" s="260" t="s">
        <v>289</v>
      </c>
      <c r="D43" s="434" t="s">
        <v>2</v>
      </c>
      <c r="E43" s="435" t="s">
        <v>2</v>
      </c>
      <c r="F43" s="429">
        <v>21730</v>
      </c>
      <c r="G43" s="429" t="s">
        <v>214</v>
      </c>
      <c r="H43" s="492">
        <v>4500</v>
      </c>
      <c r="I43" s="270" t="s">
        <v>330</v>
      </c>
      <c r="J43" s="271" t="s">
        <v>330</v>
      </c>
      <c r="K43" s="262" t="s">
        <v>2</v>
      </c>
    </row>
    <row r="44" spans="1:11" s="109" customFormat="1" ht="14.25" customHeight="1" hidden="1" outlineLevel="1">
      <c r="A44" s="104"/>
      <c r="B44" s="458" t="s">
        <v>457</v>
      </c>
      <c r="C44" s="259" t="s">
        <v>470</v>
      </c>
      <c r="D44" s="436" t="s">
        <v>2</v>
      </c>
      <c r="E44" s="437" t="s">
        <v>2</v>
      </c>
      <c r="F44" s="313">
        <v>87747</v>
      </c>
      <c r="G44" s="313" t="s">
        <v>214</v>
      </c>
      <c r="H44" s="491">
        <v>4500</v>
      </c>
      <c r="I44" s="273" t="s">
        <v>330</v>
      </c>
      <c r="J44" s="92" t="s">
        <v>330</v>
      </c>
      <c r="K44" s="252" t="s">
        <v>2</v>
      </c>
    </row>
    <row r="45" spans="1:11" s="109" customFormat="1" ht="14.25" customHeight="1" hidden="1" outlineLevel="1">
      <c r="A45" s="104"/>
      <c r="B45" s="458" t="s">
        <v>804</v>
      </c>
      <c r="C45" s="259" t="s">
        <v>465</v>
      </c>
      <c r="D45" s="436" t="s">
        <v>2</v>
      </c>
      <c r="E45" s="437" t="s">
        <v>2</v>
      </c>
      <c r="F45" s="313">
        <v>270498</v>
      </c>
      <c r="G45" s="313" t="s">
        <v>214</v>
      </c>
      <c r="H45" s="491">
        <v>4500</v>
      </c>
      <c r="I45" s="273" t="s">
        <v>330</v>
      </c>
      <c r="J45" s="92" t="s">
        <v>330</v>
      </c>
      <c r="K45" s="252" t="s">
        <v>2</v>
      </c>
    </row>
    <row r="46" spans="1:11" s="256" customFormat="1" ht="12.75" customHeight="1" hidden="1" outlineLevel="1">
      <c r="A46" s="255"/>
      <c r="B46" s="459" t="s">
        <v>271</v>
      </c>
      <c r="C46" s="260" t="s">
        <v>474</v>
      </c>
      <c r="D46" s="434" t="s">
        <v>2</v>
      </c>
      <c r="E46" s="435" t="s">
        <v>2</v>
      </c>
      <c r="F46" s="429">
        <v>6319</v>
      </c>
      <c r="G46" s="429" t="s">
        <v>214</v>
      </c>
      <c r="H46" s="492">
        <v>4500</v>
      </c>
      <c r="I46" s="270" t="s">
        <v>330</v>
      </c>
      <c r="J46" s="271" t="s">
        <v>330</v>
      </c>
      <c r="K46" s="262" t="s">
        <v>2</v>
      </c>
    </row>
    <row r="47" spans="1:11" s="109" customFormat="1" ht="14.25" customHeight="1" hidden="1" outlineLevel="1">
      <c r="A47" s="104"/>
      <c r="B47" s="458" t="s">
        <v>803</v>
      </c>
      <c r="C47" s="259" t="s">
        <v>468</v>
      </c>
      <c r="D47" s="436" t="s">
        <v>2</v>
      </c>
      <c r="E47" s="437" t="s">
        <v>2</v>
      </c>
      <c r="F47" s="313">
        <v>2049</v>
      </c>
      <c r="G47" s="313" t="s">
        <v>214</v>
      </c>
      <c r="H47" s="491">
        <v>4500</v>
      </c>
      <c r="I47" s="273" t="s">
        <v>330</v>
      </c>
      <c r="J47" s="92" t="s">
        <v>330</v>
      </c>
      <c r="K47" s="252" t="s">
        <v>2</v>
      </c>
    </row>
    <row r="48" spans="1:11" s="109" customFormat="1" ht="14.25" customHeight="1" hidden="1" outlineLevel="1">
      <c r="A48" s="104"/>
      <c r="B48" s="458" t="s">
        <v>1</v>
      </c>
      <c r="C48" s="261" t="s">
        <v>241</v>
      </c>
      <c r="D48" s="434" t="s">
        <v>2</v>
      </c>
      <c r="E48" s="435" t="s">
        <v>2</v>
      </c>
      <c r="F48" s="429">
        <v>371463</v>
      </c>
      <c r="G48" s="429" t="s">
        <v>214</v>
      </c>
      <c r="H48" s="492">
        <v>4500</v>
      </c>
      <c r="I48" s="270" t="s">
        <v>330</v>
      </c>
      <c r="J48" s="271" t="s">
        <v>330</v>
      </c>
      <c r="K48" s="262" t="s">
        <v>2</v>
      </c>
    </row>
    <row r="49" spans="1:11" s="109" customFormat="1" ht="14.25" customHeight="1" hidden="1" outlineLevel="1">
      <c r="A49" s="104"/>
      <c r="B49" s="458" t="s">
        <v>1</v>
      </c>
      <c r="C49" s="261" t="s">
        <v>283</v>
      </c>
      <c r="D49" s="434" t="s">
        <v>2</v>
      </c>
      <c r="E49" s="435" t="s">
        <v>2</v>
      </c>
      <c r="F49" s="429">
        <v>2110525</v>
      </c>
      <c r="G49" s="429" t="s">
        <v>214</v>
      </c>
      <c r="H49" s="492">
        <v>4500</v>
      </c>
      <c r="I49" s="270" t="s">
        <v>330</v>
      </c>
      <c r="J49" s="271" t="s">
        <v>330</v>
      </c>
      <c r="K49" s="262" t="s">
        <v>2</v>
      </c>
    </row>
    <row r="50" spans="1:11" s="256" customFormat="1" ht="12.75" customHeight="1" hidden="1" outlineLevel="1">
      <c r="A50" s="255"/>
      <c r="B50" s="458" t="s">
        <v>1</v>
      </c>
      <c r="C50" s="261" t="s">
        <v>237</v>
      </c>
      <c r="D50" s="434" t="s">
        <v>2</v>
      </c>
      <c r="E50" s="435" t="s">
        <v>2</v>
      </c>
      <c r="F50" s="429">
        <v>1929862</v>
      </c>
      <c r="G50" s="429" t="s">
        <v>214</v>
      </c>
      <c r="H50" s="492">
        <v>4500</v>
      </c>
      <c r="I50" s="270" t="s">
        <v>330</v>
      </c>
      <c r="J50" s="271" t="s">
        <v>330</v>
      </c>
      <c r="K50" s="262" t="s">
        <v>2</v>
      </c>
    </row>
    <row r="51" spans="1:11" s="256" customFormat="1" ht="12.75" customHeight="1" hidden="1" outlineLevel="1">
      <c r="A51" s="255"/>
      <c r="B51" s="458" t="s">
        <v>1</v>
      </c>
      <c r="C51" s="261" t="s">
        <v>284</v>
      </c>
      <c r="D51" s="434" t="s">
        <v>2</v>
      </c>
      <c r="E51" s="435" t="s">
        <v>2</v>
      </c>
      <c r="F51" s="429">
        <v>14026</v>
      </c>
      <c r="G51" s="429" t="s">
        <v>214</v>
      </c>
      <c r="H51" s="492">
        <v>4500</v>
      </c>
      <c r="I51" s="270" t="s">
        <v>330</v>
      </c>
      <c r="J51" s="271" t="s">
        <v>330</v>
      </c>
      <c r="K51" s="262" t="s">
        <v>2</v>
      </c>
    </row>
    <row r="52" spans="1:11" s="256" customFormat="1" ht="12.75" customHeight="1" hidden="1" outlineLevel="1">
      <c r="A52" s="255"/>
      <c r="B52" s="458" t="s">
        <v>1</v>
      </c>
      <c r="C52" s="261" t="s">
        <v>261</v>
      </c>
      <c r="D52" s="434" t="s">
        <v>2</v>
      </c>
      <c r="E52" s="435" t="s">
        <v>2</v>
      </c>
      <c r="F52" s="429">
        <v>52553</v>
      </c>
      <c r="G52" s="429" t="s">
        <v>214</v>
      </c>
      <c r="H52" s="492">
        <v>4500</v>
      </c>
      <c r="I52" s="270" t="s">
        <v>330</v>
      </c>
      <c r="J52" s="271" t="s">
        <v>330</v>
      </c>
      <c r="K52" s="262" t="s">
        <v>2</v>
      </c>
    </row>
    <row r="53" spans="1:11" s="256" customFormat="1" ht="12.75" customHeight="1" hidden="1" outlineLevel="1">
      <c r="A53" s="255"/>
      <c r="B53" s="458" t="s">
        <v>1</v>
      </c>
      <c r="C53" s="261" t="s">
        <v>238</v>
      </c>
      <c r="D53" s="434" t="s">
        <v>2</v>
      </c>
      <c r="E53" s="435" t="s">
        <v>2</v>
      </c>
      <c r="F53" s="429">
        <v>82077</v>
      </c>
      <c r="G53" s="429" t="s">
        <v>214</v>
      </c>
      <c r="H53" s="492">
        <v>4500</v>
      </c>
      <c r="I53" s="270" t="s">
        <v>330</v>
      </c>
      <c r="J53" s="271" t="s">
        <v>330</v>
      </c>
      <c r="K53" s="262" t="s">
        <v>2</v>
      </c>
    </row>
    <row r="54" spans="1:11" s="256" customFormat="1" ht="12.75" customHeight="1" hidden="1" outlineLevel="1">
      <c r="A54" s="255"/>
      <c r="B54" s="458" t="s">
        <v>1</v>
      </c>
      <c r="C54" s="261" t="s">
        <v>285</v>
      </c>
      <c r="D54" s="434" t="s">
        <v>2</v>
      </c>
      <c r="E54" s="435" t="s">
        <v>2</v>
      </c>
      <c r="F54" s="429">
        <v>425709</v>
      </c>
      <c r="G54" s="429" t="s">
        <v>214</v>
      </c>
      <c r="H54" s="492">
        <v>4500</v>
      </c>
      <c r="I54" s="270" t="s">
        <v>330</v>
      </c>
      <c r="J54" s="271" t="s">
        <v>330</v>
      </c>
      <c r="K54" s="262" t="s">
        <v>2</v>
      </c>
    </row>
    <row r="55" spans="1:11" s="256" customFormat="1" ht="12.75" customHeight="1" hidden="1" outlineLevel="1">
      <c r="A55" s="255"/>
      <c r="B55" s="458" t="s">
        <v>1</v>
      </c>
      <c r="C55" s="259" t="s">
        <v>469</v>
      </c>
      <c r="D55" s="436" t="s">
        <v>2</v>
      </c>
      <c r="E55" s="437" t="s">
        <v>2</v>
      </c>
      <c r="F55" s="313">
        <v>60584</v>
      </c>
      <c r="G55" s="313" t="s">
        <v>214</v>
      </c>
      <c r="H55" s="491">
        <v>4500</v>
      </c>
      <c r="I55" s="273" t="s">
        <v>330</v>
      </c>
      <c r="J55" s="92" t="s">
        <v>330</v>
      </c>
      <c r="K55" s="252" t="s">
        <v>2</v>
      </c>
    </row>
    <row r="56" spans="1:11" s="256" customFormat="1" ht="12.75" customHeight="1" hidden="1" outlineLevel="1">
      <c r="A56" s="255"/>
      <c r="B56" s="458" t="s">
        <v>1</v>
      </c>
      <c r="C56" s="259" t="s">
        <v>240</v>
      </c>
      <c r="D56" s="436" t="s">
        <v>2</v>
      </c>
      <c r="E56" s="437" t="s">
        <v>2</v>
      </c>
      <c r="F56" s="313">
        <v>10228</v>
      </c>
      <c r="G56" s="313" t="s">
        <v>214</v>
      </c>
      <c r="H56" s="491">
        <v>4500</v>
      </c>
      <c r="I56" s="273" t="s">
        <v>330</v>
      </c>
      <c r="J56" s="92" t="s">
        <v>330</v>
      </c>
      <c r="K56" s="252" t="s">
        <v>2</v>
      </c>
    </row>
    <row r="57" spans="1:11" s="256" customFormat="1" ht="12.75" customHeight="1" hidden="1" outlineLevel="1">
      <c r="A57" s="255"/>
      <c r="B57" s="458" t="s">
        <v>1</v>
      </c>
      <c r="C57" s="261" t="s">
        <v>239</v>
      </c>
      <c r="D57" s="434" t="s">
        <v>2</v>
      </c>
      <c r="E57" s="435" t="s">
        <v>2</v>
      </c>
      <c r="F57" s="429">
        <v>210950</v>
      </c>
      <c r="G57" s="429" t="s">
        <v>214</v>
      </c>
      <c r="H57" s="492">
        <v>4500</v>
      </c>
      <c r="I57" s="270" t="s">
        <v>330</v>
      </c>
      <c r="J57" s="271" t="s">
        <v>330</v>
      </c>
      <c r="K57" s="262" t="s">
        <v>2</v>
      </c>
    </row>
    <row r="58" spans="1:11" s="256" customFormat="1" ht="12.75" customHeight="1" hidden="1" outlineLevel="1">
      <c r="A58" s="255"/>
      <c r="B58" s="458" t="s">
        <v>1</v>
      </c>
      <c r="C58" s="261" t="s">
        <v>250</v>
      </c>
      <c r="D58" s="434" t="s">
        <v>2</v>
      </c>
      <c r="E58" s="435" t="s">
        <v>2</v>
      </c>
      <c r="F58" s="429">
        <v>12152</v>
      </c>
      <c r="G58" s="429" t="s">
        <v>214</v>
      </c>
      <c r="H58" s="492">
        <v>4500</v>
      </c>
      <c r="I58" s="270" t="s">
        <v>330</v>
      </c>
      <c r="J58" s="271" t="s">
        <v>330</v>
      </c>
      <c r="K58" s="262" t="s">
        <v>2</v>
      </c>
    </row>
    <row r="59" spans="1:11" s="256" customFormat="1" ht="12.75" customHeight="1" hidden="1" outlineLevel="1">
      <c r="A59" s="255"/>
      <c r="B59" s="458" t="s">
        <v>1</v>
      </c>
      <c r="C59" s="261" t="s">
        <v>286</v>
      </c>
      <c r="D59" s="434" t="s">
        <v>2</v>
      </c>
      <c r="E59" s="435" t="s">
        <v>2</v>
      </c>
      <c r="F59" s="429">
        <v>66906</v>
      </c>
      <c r="G59" s="429" t="s">
        <v>214</v>
      </c>
      <c r="H59" s="492">
        <v>4500</v>
      </c>
      <c r="I59" s="270" t="s">
        <v>330</v>
      </c>
      <c r="J59" s="271" t="s">
        <v>330</v>
      </c>
      <c r="K59" s="262" t="s">
        <v>2</v>
      </c>
    </row>
    <row r="60" spans="1:11" s="256" customFormat="1" ht="12.75" customHeight="1" hidden="1" outlineLevel="1">
      <c r="A60" s="255"/>
      <c r="B60" s="458" t="s">
        <v>259</v>
      </c>
      <c r="C60" s="259" t="s">
        <v>466</v>
      </c>
      <c r="D60" s="436" t="s">
        <v>2</v>
      </c>
      <c r="E60" s="437" t="s">
        <v>2</v>
      </c>
      <c r="F60" s="313">
        <v>256321</v>
      </c>
      <c r="G60" s="313" t="s">
        <v>214</v>
      </c>
      <c r="H60" s="491">
        <v>4500</v>
      </c>
      <c r="I60" s="272" t="s">
        <v>330</v>
      </c>
      <c r="J60" s="266" t="s">
        <v>330</v>
      </c>
      <c r="K60" s="252" t="s">
        <v>2</v>
      </c>
    </row>
    <row r="61" spans="1:11" s="109" customFormat="1" ht="14.25" customHeight="1" hidden="1" outlineLevel="1">
      <c r="A61" s="104"/>
      <c r="B61" s="458" t="s">
        <v>259</v>
      </c>
      <c r="C61" s="259" t="s">
        <v>467</v>
      </c>
      <c r="D61" s="436" t="s">
        <v>2</v>
      </c>
      <c r="E61" s="437" t="s">
        <v>2</v>
      </c>
      <c r="F61" s="313">
        <v>143273</v>
      </c>
      <c r="G61" s="313" t="s">
        <v>214</v>
      </c>
      <c r="H61" s="491">
        <v>4500</v>
      </c>
      <c r="I61" s="273" t="s">
        <v>330</v>
      </c>
      <c r="J61" s="92" t="s">
        <v>330</v>
      </c>
      <c r="K61" s="252" t="s">
        <v>2</v>
      </c>
    </row>
    <row r="62" spans="1:11" s="109" customFormat="1" ht="14.25" customHeight="1" hidden="1" outlineLevel="1">
      <c r="A62" s="104"/>
      <c r="B62" s="458" t="s">
        <v>259</v>
      </c>
      <c r="C62" s="261" t="s">
        <v>278</v>
      </c>
      <c r="D62" s="434" t="s">
        <v>2</v>
      </c>
      <c r="E62" s="435" t="s">
        <v>2</v>
      </c>
      <c r="F62" s="429">
        <v>2147063</v>
      </c>
      <c r="G62" s="429" t="s">
        <v>214</v>
      </c>
      <c r="H62" s="492">
        <v>4500</v>
      </c>
      <c r="I62" s="270" t="s">
        <v>330</v>
      </c>
      <c r="J62" s="271" t="s">
        <v>330</v>
      </c>
      <c r="K62" s="262" t="s">
        <v>2</v>
      </c>
    </row>
    <row r="63" spans="1:11" s="109" customFormat="1" ht="14.25" customHeight="1" hidden="1" outlineLevel="1">
      <c r="A63" s="104"/>
      <c r="B63" s="458" t="s">
        <v>259</v>
      </c>
      <c r="C63" s="261" t="s">
        <v>267</v>
      </c>
      <c r="D63" s="434" t="s">
        <v>2</v>
      </c>
      <c r="E63" s="435" t="s">
        <v>2</v>
      </c>
      <c r="F63" s="429">
        <v>211471</v>
      </c>
      <c r="G63" s="429" t="s">
        <v>214</v>
      </c>
      <c r="H63" s="492">
        <v>4500</v>
      </c>
      <c r="I63" s="270" t="s">
        <v>330</v>
      </c>
      <c r="J63" s="271" t="s">
        <v>330</v>
      </c>
      <c r="K63" s="262" t="s">
        <v>2</v>
      </c>
    </row>
    <row r="64" spans="1:11" s="256" customFormat="1" ht="12.75" customHeight="1" hidden="1" outlineLevel="1">
      <c r="A64" s="255"/>
      <c r="B64" s="458" t="s">
        <v>259</v>
      </c>
      <c r="C64" s="261" t="s">
        <v>472</v>
      </c>
      <c r="D64" s="434" t="s">
        <v>2</v>
      </c>
      <c r="E64" s="435" t="s">
        <v>2</v>
      </c>
      <c r="F64" s="429">
        <v>548310</v>
      </c>
      <c r="G64" s="429" t="s">
        <v>214</v>
      </c>
      <c r="H64" s="492">
        <v>4500</v>
      </c>
      <c r="I64" s="270" t="s">
        <v>330</v>
      </c>
      <c r="J64" s="271" t="s">
        <v>330</v>
      </c>
      <c r="K64" s="262" t="s">
        <v>2</v>
      </c>
    </row>
    <row r="65" spans="1:11" s="256" customFormat="1" ht="12.75" customHeight="1" hidden="1" outlineLevel="1">
      <c r="A65" s="255"/>
      <c r="B65" s="458" t="s">
        <v>259</v>
      </c>
      <c r="C65" s="261" t="s">
        <v>409</v>
      </c>
      <c r="D65" s="434" t="s">
        <v>2</v>
      </c>
      <c r="E65" s="435" t="s">
        <v>2</v>
      </c>
      <c r="F65" s="429">
        <v>100310</v>
      </c>
      <c r="G65" s="429" t="s">
        <v>214</v>
      </c>
      <c r="H65" s="492">
        <v>4500</v>
      </c>
      <c r="I65" s="270" t="s">
        <v>330</v>
      </c>
      <c r="J65" s="271" t="s">
        <v>330</v>
      </c>
      <c r="K65" s="262" t="s">
        <v>2</v>
      </c>
    </row>
    <row r="66" spans="1:11" s="256" customFormat="1" ht="12.75" customHeight="1" hidden="1" outlineLevel="1">
      <c r="A66" s="255"/>
      <c r="B66" s="458" t="s">
        <v>259</v>
      </c>
      <c r="C66" s="261" t="s">
        <v>500</v>
      </c>
      <c r="D66" s="434" t="s">
        <v>2</v>
      </c>
      <c r="E66" s="435" t="s">
        <v>2</v>
      </c>
      <c r="F66" s="429">
        <v>29833</v>
      </c>
      <c r="G66" s="429" t="s">
        <v>214</v>
      </c>
      <c r="H66" s="492">
        <v>4500</v>
      </c>
      <c r="I66" s="270" t="s">
        <v>330</v>
      </c>
      <c r="J66" s="271" t="s">
        <v>330</v>
      </c>
      <c r="K66" s="262" t="s">
        <v>2</v>
      </c>
    </row>
    <row r="67" spans="1:11" s="256" customFormat="1" ht="12.75" customHeight="1" hidden="1" outlineLevel="1">
      <c r="A67" s="255"/>
      <c r="B67" s="458" t="s">
        <v>259</v>
      </c>
      <c r="C67" s="261" t="s">
        <v>287</v>
      </c>
      <c r="D67" s="434" t="s">
        <v>2</v>
      </c>
      <c r="E67" s="435" t="s">
        <v>2</v>
      </c>
      <c r="F67" s="429">
        <v>8110</v>
      </c>
      <c r="G67" s="429" t="s">
        <v>214</v>
      </c>
      <c r="H67" s="492">
        <v>4500</v>
      </c>
      <c r="I67" s="270" t="s">
        <v>330</v>
      </c>
      <c r="J67" s="271" t="s">
        <v>330</v>
      </c>
      <c r="K67" s="262" t="s">
        <v>2</v>
      </c>
    </row>
    <row r="68" spans="1:11" s="256" customFormat="1" ht="12.75" customHeight="1" hidden="1" outlineLevel="1">
      <c r="A68" s="255"/>
      <c r="B68" s="458" t="s">
        <v>259</v>
      </c>
      <c r="C68" s="261" t="s">
        <v>288</v>
      </c>
      <c r="D68" s="434" t="s">
        <v>2</v>
      </c>
      <c r="E68" s="435" t="s">
        <v>2</v>
      </c>
      <c r="F68" s="429">
        <v>16623</v>
      </c>
      <c r="G68" s="429" t="s">
        <v>214</v>
      </c>
      <c r="H68" s="492">
        <v>4500</v>
      </c>
      <c r="I68" s="270" t="s">
        <v>330</v>
      </c>
      <c r="J68" s="271" t="s">
        <v>330</v>
      </c>
      <c r="K68" s="262" t="s">
        <v>2</v>
      </c>
    </row>
    <row r="69" spans="1:11" s="256" customFormat="1" ht="12.75" customHeight="1" hidden="1" outlineLevel="1">
      <c r="A69" s="255"/>
      <c r="B69" s="458" t="s">
        <v>259</v>
      </c>
      <c r="C69" s="261" t="s">
        <v>268</v>
      </c>
      <c r="D69" s="434" t="s">
        <v>2</v>
      </c>
      <c r="E69" s="435" t="s">
        <v>2</v>
      </c>
      <c r="F69" s="429">
        <v>89063</v>
      </c>
      <c r="G69" s="429" t="s">
        <v>214</v>
      </c>
      <c r="H69" s="492">
        <v>4500</v>
      </c>
      <c r="I69" s="270" t="s">
        <v>330</v>
      </c>
      <c r="J69" s="271" t="s">
        <v>330</v>
      </c>
      <c r="K69" s="262" t="s">
        <v>2</v>
      </c>
    </row>
    <row r="70" spans="1:11" s="256" customFormat="1" ht="12.75" customHeight="1" hidden="1" outlineLevel="1">
      <c r="A70" s="255"/>
      <c r="B70" s="458" t="s">
        <v>272</v>
      </c>
      <c r="C70" s="261" t="s">
        <v>290</v>
      </c>
      <c r="D70" s="434" t="s">
        <v>2</v>
      </c>
      <c r="E70" s="435" t="s">
        <v>2</v>
      </c>
      <c r="F70" s="429">
        <v>29784</v>
      </c>
      <c r="G70" s="429" t="s">
        <v>214</v>
      </c>
      <c r="H70" s="492">
        <v>4500</v>
      </c>
      <c r="I70" s="270" t="s">
        <v>330</v>
      </c>
      <c r="J70" s="271" t="s">
        <v>330</v>
      </c>
      <c r="K70" s="262" t="s">
        <v>2</v>
      </c>
    </row>
    <row r="71" spans="1:11" s="256" customFormat="1" ht="12.75" customHeight="1" hidden="1" outlineLevel="1">
      <c r="A71" s="255"/>
      <c r="B71" s="458" t="s">
        <v>272</v>
      </c>
      <c r="C71" s="261" t="s">
        <v>260</v>
      </c>
      <c r="D71" s="434" t="s">
        <v>2</v>
      </c>
      <c r="E71" s="435" t="s">
        <v>2</v>
      </c>
      <c r="F71" s="429">
        <v>1161</v>
      </c>
      <c r="G71" s="429" t="s">
        <v>214</v>
      </c>
      <c r="H71" s="492">
        <v>4500</v>
      </c>
      <c r="I71" s="270" t="s">
        <v>330</v>
      </c>
      <c r="J71" s="271" t="s">
        <v>330</v>
      </c>
      <c r="K71" s="262" t="s">
        <v>2</v>
      </c>
    </row>
    <row r="72" spans="1:11" s="256" customFormat="1" ht="12.75" customHeight="1" hidden="1" outlineLevel="1" thickBot="1">
      <c r="A72" s="255"/>
      <c r="B72" s="458" t="s">
        <v>272</v>
      </c>
      <c r="C72" s="447" t="s">
        <v>411</v>
      </c>
      <c r="D72" s="448" t="s">
        <v>2</v>
      </c>
      <c r="E72" s="449" t="s">
        <v>2</v>
      </c>
      <c r="F72" s="450">
        <v>7797</v>
      </c>
      <c r="G72" s="450" t="s">
        <v>214</v>
      </c>
      <c r="H72" s="493">
        <v>4500</v>
      </c>
      <c r="I72" s="451" t="s">
        <v>330</v>
      </c>
      <c r="J72" s="452" t="s">
        <v>330</v>
      </c>
      <c r="K72" s="453" t="s">
        <v>2</v>
      </c>
    </row>
    <row r="73" spans="1:11" s="256" customFormat="1" ht="15" customHeight="1" thickBot="1">
      <c r="A73" s="255"/>
      <c r="B73" s="454" t="s">
        <v>446</v>
      </c>
      <c r="C73" s="242" t="s">
        <v>824</v>
      </c>
      <c r="D73" s="298"/>
      <c r="E73" s="297"/>
      <c r="F73" s="296"/>
      <c r="G73" s="296"/>
      <c r="H73" s="486" t="s">
        <v>214</v>
      </c>
      <c r="I73" s="267"/>
      <c r="J73" s="144"/>
      <c r="K73" s="251"/>
    </row>
    <row r="74" spans="1:11" s="256" customFormat="1" ht="15" customHeight="1" collapsed="1">
      <c r="A74" s="255"/>
      <c r="B74" s="470" t="s">
        <v>445</v>
      </c>
      <c r="C74" s="471" t="s">
        <v>825</v>
      </c>
      <c r="D74" s="472" t="s">
        <v>2</v>
      </c>
      <c r="E74" s="473" t="s">
        <v>2</v>
      </c>
      <c r="F74" s="474">
        <f>SUM(F75:F137)</f>
        <v>46933006</v>
      </c>
      <c r="G74" s="474">
        <f>SUM(G75:G137)</f>
        <v>10647762</v>
      </c>
      <c r="H74" s="494" t="s">
        <v>214</v>
      </c>
      <c r="I74" s="475" t="s">
        <v>214</v>
      </c>
      <c r="J74" s="476" t="s">
        <v>214</v>
      </c>
      <c r="K74" s="477" t="s">
        <v>2</v>
      </c>
    </row>
    <row r="75" spans="2:11" s="104" customFormat="1" ht="14.25" hidden="1" outlineLevel="1" collapsed="1">
      <c r="B75" s="460" t="s">
        <v>504</v>
      </c>
      <c r="C75" s="243" t="s">
        <v>331</v>
      </c>
      <c r="D75" s="315" t="s">
        <v>2</v>
      </c>
      <c r="E75" s="314" t="s">
        <v>2</v>
      </c>
      <c r="F75" s="313">
        <v>12085000</v>
      </c>
      <c r="G75" s="313">
        <v>1200000</v>
      </c>
      <c r="H75" s="495" t="s">
        <v>214</v>
      </c>
      <c r="I75" s="246" t="s">
        <v>214</v>
      </c>
      <c r="J75" s="88" t="s">
        <v>214</v>
      </c>
      <c r="K75" s="247" t="s">
        <v>2</v>
      </c>
    </row>
    <row r="76" spans="2:11" s="104" customFormat="1" ht="13.5" customHeight="1" hidden="1" outlineLevel="1" collapsed="1">
      <c r="B76" s="460" t="s">
        <v>505</v>
      </c>
      <c r="C76" s="243" t="s">
        <v>317</v>
      </c>
      <c r="D76" s="315" t="s">
        <v>2</v>
      </c>
      <c r="E76" s="314" t="s">
        <v>2</v>
      </c>
      <c r="F76" s="313">
        <v>3650000</v>
      </c>
      <c r="G76" s="313">
        <v>1000000</v>
      </c>
      <c r="H76" s="495" t="s">
        <v>214</v>
      </c>
      <c r="I76" s="246" t="s">
        <v>214</v>
      </c>
      <c r="J76" s="88" t="s">
        <v>214</v>
      </c>
      <c r="K76" s="247" t="s">
        <v>2</v>
      </c>
    </row>
    <row r="77" spans="1:11" s="109" customFormat="1" ht="13.5" customHeight="1" hidden="1" outlineLevel="1">
      <c r="A77" s="104"/>
      <c r="B77" s="460" t="s">
        <v>506</v>
      </c>
      <c r="C77" s="243" t="s">
        <v>333</v>
      </c>
      <c r="D77" s="315" t="s">
        <v>2</v>
      </c>
      <c r="E77" s="314" t="s">
        <v>2</v>
      </c>
      <c r="F77" s="313">
        <v>3101500</v>
      </c>
      <c r="G77" s="313">
        <v>523000</v>
      </c>
      <c r="H77" s="495" t="s">
        <v>214</v>
      </c>
      <c r="I77" s="246" t="s">
        <v>214</v>
      </c>
      <c r="J77" s="88" t="s">
        <v>214</v>
      </c>
      <c r="K77" s="247" t="s">
        <v>2</v>
      </c>
    </row>
    <row r="78" spans="1:11" s="109" customFormat="1" ht="13.5" customHeight="1" hidden="1" outlineLevel="1">
      <c r="A78" s="104"/>
      <c r="B78" s="460" t="s">
        <v>507</v>
      </c>
      <c r="C78" s="243" t="s">
        <v>335</v>
      </c>
      <c r="D78" s="315" t="s">
        <v>2</v>
      </c>
      <c r="E78" s="314" t="s">
        <v>2</v>
      </c>
      <c r="F78" s="313">
        <v>2560000</v>
      </c>
      <c r="G78" s="313">
        <v>900000</v>
      </c>
      <c r="H78" s="495" t="s">
        <v>214</v>
      </c>
      <c r="I78" s="246" t="s">
        <v>214</v>
      </c>
      <c r="J78" s="88" t="s">
        <v>214</v>
      </c>
      <c r="K78" s="247" t="s">
        <v>2</v>
      </c>
    </row>
    <row r="79" spans="1:11" s="109" customFormat="1" ht="13.5" customHeight="1" hidden="1" outlineLevel="1">
      <c r="A79" s="104"/>
      <c r="B79" s="461" t="s">
        <v>508</v>
      </c>
      <c r="C79" s="243" t="s">
        <v>340</v>
      </c>
      <c r="D79" s="315" t="s">
        <v>2</v>
      </c>
      <c r="E79" s="314" t="s">
        <v>2</v>
      </c>
      <c r="F79" s="313">
        <v>1730000</v>
      </c>
      <c r="G79" s="313">
        <v>350000</v>
      </c>
      <c r="H79" s="495" t="s">
        <v>214</v>
      </c>
      <c r="I79" s="246" t="s">
        <v>214</v>
      </c>
      <c r="J79" s="88" t="s">
        <v>214</v>
      </c>
      <c r="K79" s="247" t="s">
        <v>2</v>
      </c>
    </row>
    <row r="80" spans="1:11" s="109" customFormat="1" ht="13.5" customHeight="1" hidden="1" outlineLevel="1">
      <c r="A80" s="104"/>
      <c r="B80" s="461" t="s">
        <v>509</v>
      </c>
      <c r="C80" s="243" t="s">
        <v>342</v>
      </c>
      <c r="D80" s="315" t="s">
        <v>2</v>
      </c>
      <c r="E80" s="314" t="s">
        <v>2</v>
      </c>
      <c r="F80" s="313">
        <v>1650000</v>
      </c>
      <c r="G80" s="313">
        <v>900000</v>
      </c>
      <c r="H80" s="495" t="s">
        <v>214</v>
      </c>
      <c r="I80" s="246" t="s">
        <v>214</v>
      </c>
      <c r="J80" s="88" t="s">
        <v>214</v>
      </c>
      <c r="K80" s="247" t="s">
        <v>2</v>
      </c>
    </row>
    <row r="81" spans="1:11" s="109" customFormat="1" ht="13.5" customHeight="1" hidden="1" outlineLevel="1">
      <c r="A81" s="104"/>
      <c r="B81" s="461" t="s">
        <v>510</v>
      </c>
      <c r="C81" s="243" t="s">
        <v>343</v>
      </c>
      <c r="D81" s="315" t="s">
        <v>2</v>
      </c>
      <c r="E81" s="314" t="s">
        <v>2</v>
      </c>
      <c r="F81" s="313">
        <v>1590000</v>
      </c>
      <c r="G81" s="313">
        <v>350000</v>
      </c>
      <c r="H81" s="495" t="s">
        <v>214</v>
      </c>
      <c r="I81" s="246" t="s">
        <v>214</v>
      </c>
      <c r="J81" s="88" t="s">
        <v>214</v>
      </c>
      <c r="K81" s="247" t="s">
        <v>2</v>
      </c>
    </row>
    <row r="82" spans="1:11" s="109" customFormat="1" ht="13.5" customHeight="1" hidden="1" outlineLevel="1">
      <c r="A82" s="104"/>
      <c r="B82" s="461" t="s">
        <v>511</v>
      </c>
      <c r="C82" s="243" t="s">
        <v>346</v>
      </c>
      <c r="D82" s="315" t="s">
        <v>2</v>
      </c>
      <c r="E82" s="314" t="s">
        <v>2</v>
      </c>
      <c r="F82" s="313">
        <v>1120000</v>
      </c>
      <c r="G82" s="313">
        <v>600000</v>
      </c>
      <c r="H82" s="495" t="s">
        <v>214</v>
      </c>
      <c r="I82" s="246" t="s">
        <v>214</v>
      </c>
      <c r="J82" s="88" t="s">
        <v>214</v>
      </c>
      <c r="K82" s="247" t="s">
        <v>2</v>
      </c>
    </row>
    <row r="83" spans="1:11" s="109" customFormat="1" ht="13.5" customHeight="1" hidden="1" outlineLevel="1">
      <c r="A83" s="104"/>
      <c r="B83" s="461" t="s">
        <v>512</v>
      </c>
      <c r="C83" s="243" t="s">
        <v>348</v>
      </c>
      <c r="D83" s="315" t="s">
        <v>2</v>
      </c>
      <c r="E83" s="314" t="s">
        <v>2</v>
      </c>
      <c r="F83" s="313">
        <v>1030000</v>
      </c>
      <c r="G83" s="313">
        <v>140000</v>
      </c>
      <c r="H83" s="495" t="s">
        <v>214</v>
      </c>
      <c r="I83" s="246" t="s">
        <v>214</v>
      </c>
      <c r="J83" s="88" t="s">
        <v>214</v>
      </c>
      <c r="K83" s="247" t="s">
        <v>2</v>
      </c>
    </row>
    <row r="84" spans="1:11" s="109" customFormat="1" ht="13.5" customHeight="1" hidden="1" outlineLevel="1">
      <c r="A84" s="104"/>
      <c r="B84" s="461" t="s">
        <v>513</v>
      </c>
      <c r="C84" s="243" t="s">
        <v>356</v>
      </c>
      <c r="D84" s="315" t="s">
        <v>2</v>
      </c>
      <c r="E84" s="314" t="s">
        <v>2</v>
      </c>
      <c r="F84" s="313">
        <v>1032000</v>
      </c>
      <c r="G84" s="313">
        <v>250000</v>
      </c>
      <c r="H84" s="495" t="s">
        <v>214</v>
      </c>
      <c r="I84" s="246" t="s">
        <v>214</v>
      </c>
      <c r="J84" s="88" t="s">
        <v>214</v>
      </c>
      <c r="K84" s="247" t="s">
        <v>2</v>
      </c>
    </row>
    <row r="85" spans="1:11" s="109" customFormat="1" ht="13.5" customHeight="1" hidden="1" outlineLevel="1">
      <c r="A85" s="104"/>
      <c r="B85" s="461" t="s">
        <v>514</v>
      </c>
      <c r="C85" s="243" t="s">
        <v>302</v>
      </c>
      <c r="D85" s="315" t="s">
        <v>2</v>
      </c>
      <c r="E85" s="314" t="s">
        <v>2</v>
      </c>
      <c r="F85" s="313">
        <v>1018000</v>
      </c>
      <c r="G85" s="313">
        <v>195000</v>
      </c>
      <c r="H85" s="495" t="s">
        <v>214</v>
      </c>
      <c r="I85" s="246" t="s">
        <v>214</v>
      </c>
      <c r="J85" s="88" t="s">
        <v>214</v>
      </c>
      <c r="K85" s="247" t="s">
        <v>2</v>
      </c>
    </row>
    <row r="86" spans="1:11" s="109" customFormat="1" ht="13.5" customHeight="1" hidden="1" outlineLevel="1">
      <c r="A86" s="104"/>
      <c r="B86" s="461" t="s">
        <v>515</v>
      </c>
      <c r="C86" s="243" t="s">
        <v>389</v>
      </c>
      <c r="D86" s="315" t="s">
        <v>2</v>
      </c>
      <c r="E86" s="314" t="s">
        <v>2</v>
      </c>
      <c r="F86" s="313">
        <v>950000</v>
      </c>
      <c r="G86" s="313">
        <v>400000</v>
      </c>
      <c r="H86" s="495" t="s">
        <v>214</v>
      </c>
      <c r="I86" s="246" t="s">
        <v>214</v>
      </c>
      <c r="J86" s="88" t="s">
        <v>214</v>
      </c>
      <c r="K86" s="247" t="s">
        <v>2</v>
      </c>
    </row>
    <row r="87" spans="1:11" s="109" customFormat="1" ht="13.5" customHeight="1" hidden="1" outlineLevel="1">
      <c r="A87" s="104"/>
      <c r="B87" s="461" t="s">
        <v>516</v>
      </c>
      <c r="C87" s="243" t="s">
        <v>301</v>
      </c>
      <c r="D87" s="315" t="s">
        <v>2</v>
      </c>
      <c r="E87" s="314" t="s">
        <v>2</v>
      </c>
      <c r="F87" s="313">
        <v>843323</v>
      </c>
      <c r="G87" s="313">
        <v>200000</v>
      </c>
      <c r="H87" s="495" t="s">
        <v>214</v>
      </c>
      <c r="I87" s="246" t="s">
        <v>214</v>
      </c>
      <c r="J87" s="88" t="s">
        <v>214</v>
      </c>
      <c r="K87" s="247" t="s">
        <v>2</v>
      </c>
    </row>
    <row r="88" spans="1:11" s="109" customFormat="1" ht="13.5" customHeight="1" hidden="1" outlineLevel="1">
      <c r="A88" s="104"/>
      <c r="B88" s="461" t="s">
        <v>517</v>
      </c>
      <c r="C88" s="243" t="s">
        <v>351</v>
      </c>
      <c r="D88" s="315" t="s">
        <v>2</v>
      </c>
      <c r="E88" s="314" t="s">
        <v>2</v>
      </c>
      <c r="F88" s="313">
        <v>1000000</v>
      </c>
      <c r="G88" s="313">
        <v>450000</v>
      </c>
      <c r="H88" s="495" t="s">
        <v>214</v>
      </c>
      <c r="I88" s="246" t="s">
        <v>214</v>
      </c>
      <c r="J88" s="88" t="s">
        <v>214</v>
      </c>
      <c r="K88" s="247" t="s">
        <v>2</v>
      </c>
    </row>
    <row r="89" spans="1:11" s="109" customFormat="1" ht="13.5" customHeight="1" hidden="1" outlineLevel="1">
      <c r="A89" s="104"/>
      <c r="B89" s="461" t="s">
        <v>518</v>
      </c>
      <c r="C89" s="243" t="s">
        <v>349</v>
      </c>
      <c r="D89" s="315" t="s">
        <v>2</v>
      </c>
      <c r="E89" s="314" t="s">
        <v>2</v>
      </c>
      <c r="F89" s="313">
        <v>800789</v>
      </c>
      <c r="G89" s="313">
        <v>240000</v>
      </c>
      <c r="H89" s="495" t="s">
        <v>214</v>
      </c>
      <c r="I89" s="246" t="s">
        <v>214</v>
      </c>
      <c r="J89" s="88" t="s">
        <v>214</v>
      </c>
      <c r="K89" s="247" t="s">
        <v>2</v>
      </c>
    </row>
    <row r="90" spans="1:11" s="109" customFormat="1" ht="13.5" customHeight="1" hidden="1" outlineLevel="1">
      <c r="A90" s="104"/>
      <c r="B90" s="461" t="s">
        <v>519</v>
      </c>
      <c r="C90" s="243" t="s">
        <v>303</v>
      </c>
      <c r="D90" s="315" t="s">
        <v>2</v>
      </c>
      <c r="E90" s="314" t="s">
        <v>2</v>
      </c>
      <c r="F90" s="313">
        <v>785000</v>
      </c>
      <c r="G90" s="313">
        <v>109540</v>
      </c>
      <c r="H90" s="495" t="s">
        <v>214</v>
      </c>
      <c r="I90" s="246" t="s">
        <v>214</v>
      </c>
      <c r="J90" s="88" t="s">
        <v>214</v>
      </c>
      <c r="K90" s="247" t="s">
        <v>2</v>
      </c>
    </row>
    <row r="91" spans="1:11" s="109" customFormat="1" ht="13.5" customHeight="1" hidden="1" outlineLevel="1">
      <c r="A91" s="104"/>
      <c r="B91" s="461" t="s">
        <v>520</v>
      </c>
      <c r="C91" s="243" t="s">
        <v>304</v>
      </c>
      <c r="D91" s="315" t="s">
        <v>2</v>
      </c>
      <c r="E91" s="314" t="s">
        <v>2</v>
      </c>
      <c r="F91" s="313">
        <v>800000</v>
      </c>
      <c r="G91" s="313">
        <v>100000</v>
      </c>
      <c r="H91" s="495" t="s">
        <v>214</v>
      </c>
      <c r="I91" s="246" t="s">
        <v>214</v>
      </c>
      <c r="J91" s="88" t="s">
        <v>214</v>
      </c>
      <c r="K91" s="247" t="s">
        <v>2</v>
      </c>
    </row>
    <row r="92" spans="1:11" s="109" customFormat="1" ht="13.5" customHeight="1" hidden="1" outlineLevel="1">
      <c r="A92" s="104"/>
      <c r="B92" s="461" t="s">
        <v>521</v>
      </c>
      <c r="C92" s="243" t="s">
        <v>350</v>
      </c>
      <c r="D92" s="315" t="s">
        <v>2</v>
      </c>
      <c r="E92" s="314" t="s">
        <v>2</v>
      </c>
      <c r="F92" s="313">
        <v>676000</v>
      </c>
      <c r="G92" s="313">
        <v>44000</v>
      </c>
      <c r="H92" s="495" t="s">
        <v>214</v>
      </c>
      <c r="I92" s="246" t="s">
        <v>214</v>
      </c>
      <c r="J92" s="88" t="s">
        <v>214</v>
      </c>
      <c r="K92" s="247" t="s">
        <v>2</v>
      </c>
    </row>
    <row r="93" spans="1:11" s="109" customFormat="1" ht="13.5" customHeight="1" hidden="1" outlineLevel="1">
      <c r="A93" s="104"/>
      <c r="B93" s="461" t="s">
        <v>522</v>
      </c>
      <c r="C93" s="243" t="s">
        <v>318</v>
      </c>
      <c r="D93" s="315" t="s">
        <v>2</v>
      </c>
      <c r="E93" s="314" t="s">
        <v>2</v>
      </c>
      <c r="F93" s="313">
        <v>710000</v>
      </c>
      <c r="G93" s="313">
        <v>53000</v>
      </c>
      <c r="H93" s="495" t="s">
        <v>214</v>
      </c>
      <c r="I93" s="246" t="s">
        <v>214</v>
      </c>
      <c r="J93" s="88" t="s">
        <v>214</v>
      </c>
      <c r="K93" s="247" t="s">
        <v>2</v>
      </c>
    </row>
    <row r="94" spans="1:11" s="109" customFormat="1" ht="13.5" customHeight="1" hidden="1" outlineLevel="1">
      <c r="A94" s="104"/>
      <c r="B94" s="461" t="s">
        <v>523</v>
      </c>
      <c r="C94" s="243" t="s">
        <v>355</v>
      </c>
      <c r="D94" s="315" t="s">
        <v>2</v>
      </c>
      <c r="E94" s="314" t="s">
        <v>2</v>
      </c>
      <c r="F94" s="313">
        <v>740000</v>
      </c>
      <c r="G94" s="313">
        <v>250000</v>
      </c>
      <c r="H94" s="495" t="s">
        <v>214</v>
      </c>
      <c r="I94" s="246" t="s">
        <v>214</v>
      </c>
      <c r="J94" s="88" t="s">
        <v>214</v>
      </c>
      <c r="K94" s="247" t="s">
        <v>2</v>
      </c>
    </row>
    <row r="95" spans="1:11" s="109" customFormat="1" ht="13.5" customHeight="1" hidden="1" outlineLevel="1">
      <c r="A95" s="104"/>
      <c r="B95" s="461" t="s">
        <v>524</v>
      </c>
      <c r="C95" s="243" t="s">
        <v>353</v>
      </c>
      <c r="D95" s="315" t="s">
        <v>2</v>
      </c>
      <c r="E95" s="314" t="s">
        <v>2</v>
      </c>
      <c r="F95" s="313">
        <v>560000</v>
      </c>
      <c r="G95" s="313">
        <v>57000</v>
      </c>
      <c r="H95" s="495" t="s">
        <v>214</v>
      </c>
      <c r="I95" s="246" t="s">
        <v>214</v>
      </c>
      <c r="J95" s="88" t="s">
        <v>214</v>
      </c>
      <c r="K95" s="247" t="s">
        <v>2</v>
      </c>
    </row>
    <row r="96" spans="1:11" s="109" customFormat="1" ht="13.5" customHeight="1" hidden="1" outlineLevel="1">
      <c r="A96" s="104"/>
      <c r="B96" s="461" t="s">
        <v>525</v>
      </c>
      <c r="C96" s="243" t="s">
        <v>305</v>
      </c>
      <c r="D96" s="315" t="s">
        <v>2</v>
      </c>
      <c r="E96" s="314" t="s">
        <v>2</v>
      </c>
      <c r="F96" s="313">
        <v>677000</v>
      </c>
      <c r="G96" s="313">
        <v>187000</v>
      </c>
      <c r="H96" s="495" t="s">
        <v>214</v>
      </c>
      <c r="I96" s="246" t="s">
        <v>214</v>
      </c>
      <c r="J96" s="88" t="s">
        <v>214</v>
      </c>
      <c r="K96" s="247" t="s">
        <v>2</v>
      </c>
    </row>
    <row r="97" spans="1:11" s="109" customFormat="1" ht="13.5" customHeight="1" hidden="1" outlineLevel="1">
      <c r="A97" s="104"/>
      <c r="B97" s="461" t="s">
        <v>526</v>
      </c>
      <c r="C97" s="243" t="s">
        <v>320</v>
      </c>
      <c r="D97" s="315" t="s">
        <v>2</v>
      </c>
      <c r="E97" s="314" t="s">
        <v>2</v>
      </c>
      <c r="F97" s="313">
        <v>600000</v>
      </c>
      <c r="G97" s="313">
        <v>180000</v>
      </c>
      <c r="H97" s="495" t="s">
        <v>214</v>
      </c>
      <c r="I97" s="246" t="s">
        <v>214</v>
      </c>
      <c r="J97" s="88" t="s">
        <v>214</v>
      </c>
      <c r="K97" s="247" t="s">
        <v>2</v>
      </c>
    </row>
    <row r="98" spans="1:11" s="109" customFormat="1" ht="13.5" customHeight="1" hidden="1" outlineLevel="1">
      <c r="A98" s="104"/>
      <c r="B98" s="461" t="s">
        <v>527</v>
      </c>
      <c r="C98" s="243" t="s">
        <v>319</v>
      </c>
      <c r="D98" s="315" t="s">
        <v>2</v>
      </c>
      <c r="E98" s="314" t="s">
        <v>2</v>
      </c>
      <c r="F98" s="313">
        <v>535312</v>
      </c>
      <c r="G98" s="313">
        <v>23000</v>
      </c>
      <c r="H98" s="495" t="s">
        <v>214</v>
      </c>
      <c r="I98" s="246" t="s">
        <v>214</v>
      </c>
      <c r="J98" s="88" t="s">
        <v>214</v>
      </c>
      <c r="K98" s="247" t="s">
        <v>2</v>
      </c>
    </row>
    <row r="99" spans="1:11" s="109" customFormat="1" ht="13.5" customHeight="1" hidden="1" outlineLevel="1">
      <c r="A99" s="104"/>
      <c r="B99" s="461" t="s">
        <v>528</v>
      </c>
      <c r="C99" s="243" t="s">
        <v>390</v>
      </c>
      <c r="D99" s="315" t="s">
        <v>2</v>
      </c>
      <c r="E99" s="314" t="s">
        <v>2</v>
      </c>
      <c r="F99" s="313">
        <v>783000</v>
      </c>
      <c r="G99" s="313">
        <v>900000</v>
      </c>
      <c r="H99" s="495" t="s">
        <v>214</v>
      </c>
      <c r="I99" s="246" t="s">
        <v>214</v>
      </c>
      <c r="J99" s="88" t="s">
        <v>214</v>
      </c>
      <c r="K99" s="247" t="s">
        <v>2</v>
      </c>
    </row>
    <row r="100" spans="1:11" s="109" customFormat="1" ht="13.5" customHeight="1" hidden="1" outlineLevel="1">
      <c r="A100" s="104"/>
      <c r="B100" s="461" t="s">
        <v>529</v>
      </c>
      <c r="C100" s="243" t="s">
        <v>321</v>
      </c>
      <c r="D100" s="315" t="s">
        <v>2</v>
      </c>
      <c r="E100" s="314" t="s">
        <v>2</v>
      </c>
      <c r="F100" s="313">
        <v>447654</v>
      </c>
      <c r="G100" s="313">
        <v>35000</v>
      </c>
      <c r="H100" s="495" t="s">
        <v>214</v>
      </c>
      <c r="I100" s="246" t="s">
        <v>214</v>
      </c>
      <c r="J100" s="88" t="s">
        <v>214</v>
      </c>
      <c r="K100" s="247" t="s">
        <v>2</v>
      </c>
    </row>
    <row r="101" spans="1:11" s="109" customFormat="1" ht="13.5" customHeight="1" hidden="1" outlineLevel="1">
      <c r="A101" s="104"/>
      <c r="B101" s="461" t="s">
        <v>530</v>
      </c>
      <c r="C101" s="243" t="s">
        <v>328</v>
      </c>
      <c r="D101" s="315" t="s">
        <v>2</v>
      </c>
      <c r="E101" s="314" t="s">
        <v>2</v>
      </c>
      <c r="F101" s="313">
        <v>373000</v>
      </c>
      <c r="G101" s="313">
        <v>27816</v>
      </c>
      <c r="H101" s="495" t="s">
        <v>214</v>
      </c>
      <c r="I101" s="246" t="s">
        <v>214</v>
      </c>
      <c r="J101" s="88" t="s">
        <v>214</v>
      </c>
      <c r="K101" s="247" t="s">
        <v>2</v>
      </c>
    </row>
    <row r="102" spans="1:11" s="109" customFormat="1" ht="13.5" customHeight="1" hidden="1" outlineLevel="1">
      <c r="A102" s="104"/>
      <c r="B102" s="461" t="s">
        <v>531</v>
      </c>
      <c r="C102" s="243" t="s">
        <v>391</v>
      </c>
      <c r="D102" s="315" t="s">
        <v>2</v>
      </c>
      <c r="E102" s="314" t="s">
        <v>2</v>
      </c>
      <c r="F102" s="313">
        <v>410000</v>
      </c>
      <c r="G102" s="313">
        <v>100000</v>
      </c>
      <c r="H102" s="495" t="s">
        <v>214</v>
      </c>
      <c r="I102" s="246" t="s">
        <v>214</v>
      </c>
      <c r="J102" s="88" t="s">
        <v>214</v>
      </c>
      <c r="K102" s="247" t="s">
        <v>2</v>
      </c>
    </row>
    <row r="103" spans="1:11" s="109" customFormat="1" ht="13.5" customHeight="1" hidden="1" outlineLevel="1">
      <c r="A103" s="104"/>
      <c r="B103" s="461" t="s">
        <v>532</v>
      </c>
      <c r="C103" s="243" t="s">
        <v>323</v>
      </c>
      <c r="D103" s="315" t="s">
        <v>2</v>
      </c>
      <c r="E103" s="314" t="s">
        <v>2</v>
      </c>
      <c r="F103" s="313">
        <v>322000</v>
      </c>
      <c r="G103" s="313">
        <v>39500</v>
      </c>
      <c r="H103" s="495" t="s">
        <v>214</v>
      </c>
      <c r="I103" s="246" t="s">
        <v>214</v>
      </c>
      <c r="J103" s="88" t="s">
        <v>214</v>
      </c>
      <c r="K103" s="247" t="s">
        <v>2</v>
      </c>
    </row>
    <row r="104" spans="1:11" s="109" customFormat="1" ht="13.5" customHeight="1" hidden="1" outlineLevel="1">
      <c r="A104" s="104"/>
      <c r="B104" s="461" t="s">
        <v>533</v>
      </c>
      <c r="C104" s="243" t="s">
        <v>322</v>
      </c>
      <c r="D104" s="315" t="s">
        <v>2</v>
      </c>
      <c r="E104" s="314" t="s">
        <v>2</v>
      </c>
      <c r="F104" s="313">
        <v>328201</v>
      </c>
      <c r="G104" s="313">
        <v>45000</v>
      </c>
      <c r="H104" s="495" t="s">
        <v>214</v>
      </c>
      <c r="I104" s="246" t="s">
        <v>214</v>
      </c>
      <c r="J104" s="88" t="s">
        <v>214</v>
      </c>
      <c r="K104" s="247" t="s">
        <v>2</v>
      </c>
    </row>
    <row r="105" spans="1:11" s="109" customFormat="1" ht="13.5" customHeight="1" hidden="1" outlineLevel="1">
      <c r="A105" s="104"/>
      <c r="B105" s="461" t="s">
        <v>534</v>
      </c>
      <c r="C105" s="243" t="s">
        <v>392</v>
      </c>
      <c r="D105" s="315" t="s">
        <v>2</v>
      </c>
      <c r="E105" s="314" t="s">
        <v>2</v>
      </c>
      <c r="F105" s="313">
        <v>323000</v>
      </c>
      <c r="G105" s="313">
        <v>100000</v>
      </c>
      <c r="H105" s="495" t="s">
        <v>214</v>
      </c>
      <c r="I105" s="246" t="s">
        <v>214</v>
      </c>
      <c r="J105" s="88" t="s">
        <v>214</v>
      </c>
      <c r="K105" s="247" t="s">
        <v>2</v>
      </c>
    </row>
    <row r="106" spans="1:11" s="109" customFormat="1" ht="13.5" customHeight="1" hidden="1" outlineLevel="1">
      <c r="A106" s="104"/>
      <c r="B106" s="461" t="s">
        <v>535</v>
      </c>
      <c r="C106" s="243" t="s">
        <v>502</v>
      </c>
      <c r="D106" s="315" t="s">
        <v>2</v>
      </c>
      <c r="E106" s="314" t="s">
        <v>2</v>
      </c>
      <c r="F106" s="313">
        <v>290000</v>
      </c>
      <c r="G106" s="313">
        <v>20000</v>
      </c>
      <c r="H106" s="495" t="s">
        <v>214</v>
      </c>
      <c r="I106" s="246" t="s">
        <v>214</v>
      </c>
      <c r="J106" s="88" t="s">
        <v>214</v>
      </c>
      <c r="K106" s="247" t="s">
        <v>2</v>
      </c>
    </row>
    <row r="107" spans="1:11" s="109" customFormat="1" ht="13.5" customHeight="1" hidden="1" outlineLevel="1">
      <c r="A107" s="104"/>
      <c r="B107" s="461" t="s">
        <v>536</v>
      </c>
      <c r="C107" s="243" t="s">
        <v>324</v>
      </c>
      <c r="D107" s="315" t="s">
        <v>2</v>
      </c>
      <c r="E107" s="314" t="s">
        <v>2</v>
      </c>
      <c r="F107" s="313">
        <v>269507</v>
      </c>
      <c r="G107" s="313">
        <v>21000</v>
      </c>
      <c r="H107" s="495" t="s">
        <v>214</v>
      </c>
      <c r="I107" s="246" t="s">
        <v>214</v>
      </c>
      <c r="J107" s="88" t="s">
        <v>214</v>
      </c>
      <c r="K107" s="247" t="s">
        <v>2</v>
      </c>
    </row>
    <row r="108" spans="1:11" s="109" customFormat="1" ht="13.5" customHeight="1" hidden="1" outlineLevel="1">
      <c r="A108" s="104"/>
      <c r="B108" s="461" t="s">
        <v>537</v>
      </c>
      <c r="C108" s="243" t="s">
        <v>359</v>
      </c>
      <c r="D108" s="315" t="s">
        <v>2</v>
      </c>
      <c r="E108" s="314" t="s">
        <v>2</v>
      </c>
      <c r="F108" s="313">
        <v>267181</v>
      </c>
      <c r="G108" s="313">
        <v>9700</v>
      </c>
      <c r="H108" s="495" t="s">
        <v>214</v>
      </c>
      <c r="I108" s="246" t="s">
        <v>214</v>
      </c>
      <c r="J108" s="88" t="s">
        <v>214</v>
      </c>
      <c r="K108" s="247" t="s">
        <v>2</v>
      </c>
    </row>
    <row r="109" spans="1:11" s="109" customFormat="1" ht="13.5" customHeight="1" hidden="1" outlineLevel="1">
      <c r="A109" s="104"/>
      <c r="B109" s="461" t="s">
        <v>538</v>
      </c>
      <c r="C109" s="243" t="s">
        <v>306</v>
      </c>
      <c r="D109" s="315" t="s">
        <v>2</v>
      </c>
      <c r="E109" s="314" t="s">
        <v>2</v>
      </c>
      <c r="F109" s="313">
        <v>221000</v>
      </c>
      <c r="G109" s="313">
        <v>15000</v>
      </c>
      <c r="H109" s="495" t="s">
        <v>214</v>
      </c>
      <c r="I109" s="246" t="s">
        <v>214</v>
      </c>
      <c r="J109" s="88" t="s">
        <v>214</v>
      </c>
      <c r="K109" s="247" t="s">
        <v>2</v>
      </c>
    </row>
    <row r="110" spans="1:11" s="109" customFormat="1" ht="13.5" customHeight="1" hidden="1" outlineLevel="1">
      <c r="A110" s="104"/>
      <c r="B110" s="461" t="s">
        <v>539</v>
      </c>
      <c r="C110" s="243" t="s">
        <v>361</v>
      </c>
      <c r="D110" s="315" t="s">
        <v>2</v>
      </c>
      <c r="E110" s="314" t="s">
        <v>2</v>
      </c>
      <c r="F110" s="313">
        <v>281000</v>
      </c>
      <c r="G110" s="313">
        <v>125000</v>
      </c>
      <c r="H110" s="495" t="s">
        <v>214</v>
      </c>
      <c r="I110" s="246" t="s">
        <v>214</v>
      </c>
      <c r="J110" s="88" t="s">
        <v>214</v>
      </c>
      <c r="K110" s="247" t="s">
        <v>2</v>
      </c>
    </row>
    <row r="111" spans="1:11" s="109" customFormat="1" ht="13.5" customHeight="1" hidden="1" outlineLevel="1">
      <c r="A111" s="104"/>
      <c r="B111" s="461" t="s">
        <v>540</v>
      </c>
      <c r="C111" s="243" t="s">
        <v>362</v>
      </c>
      <c r="D111" s="315" t="s">
        <v>2</v>
      </c>
      <c r="E111" s="314" t="s">
        <v>2</v>
      </c>
      <c r="F111" s="313">
        <v>208002</v>
      </c>
      <c r="G111" s="313">
        <v>25000</v>
      </c>
      <c r="H111" s="495" t="s">
        <v>214</v>
      </c>
      <c r="I111" s="246" t="s">
        <v>214</v>
      </c>
      <c r="J111" s="88" t="s">
        <v>214</v>
      </c>
      <c r="K111" s="247" t="s">
        <v>2</v>
      </c>
    </row>
    <row r="112" spans="1:11" s="109" customFormat="1" ht="13.5" customHeight="1" hidden="1" outlineLevel="1">
      <c r="A112" s="104"/>
      <c r="B112" s="461" t="s">
        <v>541</v>
      </c>
      <c r="C112" s="243" t="s">
        <v>503</v>
      </c>
      <c r="D112" s="315" t="s">
        <v>2</v>
      </c>
      <c r="E112" s="314" t="s">
        <v>2</v>
      </c>
      <c r="F112" s="313">
        <v>207000</v>
      </c>
      <c r="G112" s="313">
        <v>43000</v>
      </c>
      <c r="H112" s="495" t="s">
        <v>214</v>
      </c>
      <c r="I112" s="246" t="s">
        <v>214</v>
      </c>
      <c r="J112" s="88" t="s">
        <v>214</v>
      </c>
      <c r="K112" s="247" t="s">
        <v>2</v>
      </c>
    </row>
    <row r="113" spans="1:11" s="109" customFormat="1" ht="13.5" customHeight="1" hidden="1" outlineLevel="1">
      <c r="A113" s="104"/>
      <c r="B113" s="461" t="s">
        <v>542</v>
      </c>
      <c r="C113" s="243" t="s">
        <v>364</v>
      </c>
      <c r="D113" s="315" t="s">
        <v>2</v>
      </c>
      <c r="E113" s="314" t="s">
        <v>2</v>
      </c>
      <c r="F113" s="313">
        <v>237693</v>
      </c>
      <c r="G113" s="313">
        <v>32000</v>
      </c>
      <c r="H113" s="495" t="s">
        <v>214</v>
      </c>
      <c r="I113" s="246" t="s">
        <v>214</v>
      </c>
      <c r="J113" s="88" t="s">
        <v>214</v>
      </c>
      <c r="K113" s="247" t="s">
        <v>2</v>
      </c>
    </row>
    <row r="114" spans="1:11" s="109" customFormat="1" ht="13.5" customHeight="1" hidden="1" outlineLevel="1">
      <c r="A114" s="104"/>
      <c r="B114" s="461" t="s">
        <v>543</v>
      </c>
      <c r="C114" s="243" t="s">
        <v>365</v>
      </c>
      <c r="D114" s="315" t="s">
        <v>2</v>
      </c>
      <c r="E114" s="314" t="s">
        <v>2</v>
      </c>
      <c r="F114" s="313">
        <v>251000</v>
      </c>
      <c r="G114" s="313">
        <v>27000</v>
      </c>
      <c r="H114" s="495" t="s">
        <v>214</v>
      </c>
      <c r="I114" s="246" t="s">
        <v>214</v>
      </c>
      <c r="J114" s="88" t="s">
        <v>214</v>
      </c>
      <c r="K114" s="247" t="s">
        <v>2</v>
      </c>
    </row>
    <row r="115" spans="1:11" s="109" customFormat="1" ht="13.5" customHeight="1" hidden="1" outlineLevel="1">
      <c r="A115" s="104"/>
      <c r="B115" s="461" t="s">
        <v>544</v>
      </c>
      <c r="C115" s="243" t="s">
        <v>368</v>
      </c>
      <c r="D115" s="315" t="s">
        <v>2</v>
      </c>
      <c r="E115" s="314" t="s">
        <v>2</v>
      </c>
      <c r="F115" s="313">
        <v>162000</v>
      </c>
      <c r="G115" s="313">
        <v>37000</v>
      </c>
      <c r="H115" s="495" t="s">
        <v>214</v>
      </c>
      <c r="I115" s="246" t="s">
        <v>214</v>
      </c>
      <c r="J115" s="88" t="s">
        <v>214</v>
      </c>
      <c r="K115" s="247" t="s">
        <v>2</v>
      </c>
    </row>
    <row r="116" spans="1:11" s="109" customFormat="1" ht="13.5" customHeight="1" hidden="1" outlineLevel="1">
      <c r="A116" s="104"/>
      <c r="B116" s="461" t="s">
        <v>545</v>
      </c>
      <c r="C116" s="243" t="s">
        <v>307</v>
      </c>
      <c r="D116" s="315" t="s">
        <v>2</v>
      </c>
      <c r="E116" s="314" t="s">
        <v>2</v>
      </c>
      <c r="F116" s="313">
        <v>161000</v>
      </c>
      <c r="G116" s="313">
        <v>35000</v>
      </c>
      <c r="H116" s="495" t="s">
        <v>214</v>
      </c>
      <c r="I116" s="246" t="s">
        <v>214</v>
      </c>
      <c r="J116" s="88" t="s">
        <v>214</v>
      </c>
      <c r="K116" s="247" t="s">
        <v>2</v>
      </c>
    </row>
    <row r="117" spans="1:11" s="109" customFormat="1" ht="13.5" customHeight="1" hidden="1" outlineLevel="1">
      <c r="A117" s="104"/>
      <c r="B117" s="461" t="s">
        <v>546</v>
      </c>
      <c r="C117" s="243" t="s">
        <v>308</v>
      </c>
      <c r="D117" s="315" t="s">
        <v>2</v>
      </c>
      <c r="E117" s="314" t="s">
        <v>2</v>
      </c>
      <c r="F117" s="313">
        <v>126573</v>
      </c>
      <c r="G117" s="313">
        <v>8900</v>
      </c>
      <c r="H117" s="495" t="s">
        <v>214</v>
      </c>
      <c r="I117" s="246" t="s">
        <v>214</v>
      </c>
      <c r="J117" s="88" t="s">
        <v>214</v>
      </c>
      <c r="K117" s="247" t="s">
        <v>2</v>
      </c>
    </row>
    <row r="118" spans="1:11" s="109" customFormat="1" ht="13.5" customHeight="1" hidden="1" outlineLevel="1">
      <c r="A118" s="104"/>
      <c r="B118" s="461" t="s">
        <v>547</v>
      </c>
      <c r="C118" s="243" t="s">
        <v>370</v>
      </c>
      <c r="D118" s="315" t="s">
        <v>2</v>
      </c>
      <c r="E118" s="314" t="s">
        <v>2</v>
      </c>
      <c r="F118" s="313">
        <v>117000</v>
      </c>
      <c r="G118" s="313">
        <v>50000</v>
      </c>
      <c r="H118" s="495" t="s">
        <v>214</v>
      </c>
      <c r="I118" s="246" t="s">
        <v>214</v>
      </c>
      <c r="J118" s="88" t="s">
        <v>214</v>
      </c>
      <c r="K118" s="247" t="s">
        <v>2</v>
      </c>
    </row>
    <row r="119" spans="1:11" s="109" customFormat="1" ht="13.5" customHeight="1" hidden="1" outlineLevel="1">
      <c r="A119" s="104"/>
      <c r="B119" s="461" t="s">
        <v>548</v>
      </c>
      <c r="C119" s="243" t="s">
        <v>309</v>
      </c>
      <c r="D119" s="315" t="s">
        <v>2</v>
      </c>
      <c r="E119" s="314" t="s">
        <v>2</v>
      </c>
      <c r="F119" s="313">
        <v>105969</v>
      </c>
      <c r="G119" s="313">
        <v>23000</v>
      </c>
      <c r="H119" s="495" t="s">
        <v>214</v>
      </c>
      <c r="I119" s="246" t="s">
        <v>214</v>
      </c>
      <c r="J119" s="88" t="s">
        <v>214</v>
      </c>
      <c r="K119" s="247" t="s">
        <v>2</v>
      </c>
    </row>
    <row r="120" spans="1:11" s="109" customFormat="1" ht="13.5" customHeight="1" hidden="1" outlineLevel="1">
      <c r="A120" s="104"/>
      <c r="B120" s="461" t="s">
        <v>549</v>
      </c>
      <c r="C120" s="243" t="s">
        <v>374</v>
      </c>
      <c r="D120" s="315" t="s">
        <v>2</v>
      </c>
      <c r="E120" s="314" t="s">
        <v>2</v>
      </c>
      <c r="F120" s="313">
        <v>95000</v>
      </c>
      <c r="G120" s="313">
        <v>1500</v>
      </c>
      <c r="H120" s="495" t="s">
        <v>214</v>
      </c>
      <c r="I120" s="246" t="s">
        <v>214</v>
      </c>
      <c r="J120" s="88" t="s">
        <v>214</v>
      </c>
      <c r="K120" s="247" t="s">
        <v>2</v>
      </c>
    </row>
    <row r="121" spans="1:11" s="109" customFormat="1" ht="13.5" customHeight="1" hidden="1" outlineLevel="1">
      <c r="A121" s="104"/>
      <c r="B121" s="461" t="s">
        <v>550</v>
      </c>
      <c r="C121" s="243" t="s">
        <v>375</v>
      </c>
      <c r="D121" s="315" t="s">
        <v>2</v>
      </c>
      <c r="E121" s="314" t="s">
        <v>2</v>
      </c>
      <c r="F121" s="313">
        <v>95681</v>
      </c>
      <c r="G121" s="313">
        <v>23500</v>
      </c>
      <c r="H121" s="495" t="s">
        <v>214</v>
      </c>
      <c r="I121" s="246" t="s">
        <v>214</v>
      </c>
      <c r="J121" s="88" t="s">
        <v>214</v>
      </c>
      <c r="K121" s="247" t="s">
        <v>2</v>
      </c>
    </row>
    <row r="122" spans="1:11" s="109" customFormat="1" ht="13.5" customHeight="1" hidden="1" outlineLevel="1">
      <c r="A122" s="104"/>
      <c r="B122" s="461" t="s">
        <v>551</v>
      </c>
      <c r="C122" s="243" t="s">
        <v>312</v>
      </c>
      <c r="D122" s="315" t="s">
        <v>2</v>
      </c>
      <c r="E122" s="314" t="s">
        <v>2</v>
      </c>
      <c r="F122" s="313">
        <v>65837</v>
      </c>
      <c r="G122" s="313">
        <v>3136</v>
      </c>
      <c r="H122" s="495" t="s">
        <v>214</v>
      </c>
      <c r="I122" s="246" t="s">
        <v>214</v>
      </c>
      <c r="J122" s="88" t="s">
        <v>214</v>
      </c>
      <c r="K122" s="247" t="s">
        <v>2</v>
      </c>
    </row>
    <row r="123" spans="1:11" s="109" customFormat="1" ht="13.5" customHeight="1" hidden="1" outlineLevel="1">
      <c r="A123" s="104"/>
      <c r="B123" s="461" t="s">
        <v>552</v>
      </c>
      <c r="C123" s="243" t="s">
        <v>376</v>
      </c>
      <c r="D123" s="315" t="s">
        <v>2</v>
      </c>
      <c r="E123" s="314" t="s">
        <v>2</v>
      </c>
      <c r="F123" s="313">
        <v>43034</v>
      </c>
      <c r="G123" s="313">
        <v>3000</v>
      </c>
      <c r="H123" s="495" t="s">
        <v>214</v>
      </c>
      <c r="I123" s="246" t="s">
        <v>214</v>
      </c>
      <c r="J123" s="88" t="s">
        <v>214</v>
      </c>
      <c r="K123" s="247" t="s">
        <v>2</v>
      </c>
    </row>
    <row r="124" spans="1:11" s="109" customFormat="1" ht="13.5" customHeight="1" hidden="1" outlineLevel="1">
      <c r="A124" s="104"/>
      <c r="B124" s="461" t="s">
        <v>553</v>
      </c>
      <c r="C124" s="243" t="s">
        <v>313</v>
      </c>
      <c r="D124" s="315" t="s">
        <v>2</v>
      </c>
      <c r="E124" s="314" t="s">
        <v>2</v>
      </c>
      <c r="F124" s="313">
        <v>28252</v>
      </c>
      <c r="G124" s="313">
        <v>3073</v>
      </c>
      <c r="H124" s="495" t="s">
        <v>214</v>
      </c>
      <c r="I124" s="246" t="s">
        <v>214</v>
      </c>
      <c r="J124" s="88" t="s">
        <v>214</v>
      </c>
      <c r="K124" s="247" t="s">
        <v>2</v>
      </c>
    </row>
    <row r="125" spans="1:11" s="109" customFormat="1" ht="13.5" customHeight="1" hidden="1" outlineLevel="1">
      <c r="A125" s="104"/>
      <c r="B125" s="461" t="s">
        <v>554</v>
      </c>
      <c r="C125" s="243" t="s">
        <v>311</v>
      </c>
      <c r="D125" s="315" t="s">
        <v>2</v>
      </c>
      <c r="E125" s="314" t="s">
        <v>2</v>
      </c>
      <c r="F125" s="313">
        <v>163000</v>
      </c>
      <c r="G125" s="313">
        <v>50000</v>
      </c>
      <c r="H125" s="495" t="s">
        <v>214</v>
      </c>
      <c r="I125" s="246" t="s">
        <v>214</v>
      </c>
      <c r="J125" s="88" t="s">
        <v>214</v>
      </c>
      <c r="K125" s="247" t="s">
        <v>2</v>
      </c>
    </row>
    <row r="126" spans="1:11" s="109" customFormat="1" ht="13.5" customHeight="1" hidden="1" outlineLevel="1">
      <c r="A126" s="104"/>
      <c r="B126" s="461" t="s">
        <v>555</v>
      </c>
      <c r="C126" s="243" t="s">
        <v>377</v>
      </c>
      <c r="D126" s="315" t="s">
        <v>2</v>
      </c>
      <c r="E126" s="314" t="s">
        <v>2</v>
      </c>
      <c r="F126" s="313">
        <v>18356</v>
      </c>
      <c r="G126" s="313">
        <v>308</v>
      </c>
      <c r="H126" s="495" t="s">
        <v>214</v>
      </c>
      <c r="I126" s="246" t="s">
        <v>214</v>
      </c>
      <c r="J126" s="88" t="s">
        <v>214</v>
      </c>
      <c r="K126" s="247" t="s">
        <v>2</v>
      </c>
    </row>
    <row r="127" spans="1:11" s="109" customFormat="1" ht="13.5" customHeight="1" hidden="1" outlineLevel="1">
      <c r="A127" s="104"/>
      <c r="B127" s="461" t="s">
        <v>556</v>
      </c>
      <c r="C127" s="243" t="s">
        <v>378</v>
      </c>
      <c r="D127" s="315" t="s">
        <v>2</v>
      </c>
      <c r="E127" s="314" t="s">
        <v>2</v>
      </c>
      <c r="F127" s="313">
        <v>16000</v>
      </c>
      <c r="G127" s="313">
        <v>1800</v>
      </c>
      <c r="H127" s="495" t="s">
        <v>214</v>
      </c>
      <c r="I127" s="246" t="s">
        <v>214</v>
      </c>
      <c r="J127" s="88" t="s">
        <v>214</v>
      </c>
      <c r="K127" s="247" t="s">
        <v>2</v>
      </c>
    </row>
    <row r="128" spans="1:11" s="109" customFormat="1" ht="13.5" customHeight="1" hidden="1" outlineLevel="1">
      <c r="A128" s="104"/>
      <c r="B128" s="461" t="s">
        <v>557</v>
      </c>
      <c r="C128" s="243" t="s">
        <v>326</v>
      </c>
      <c r="D128" s="315" t="s">
        <v>2</v>
      </c>
      <c r="E128" s="314" t="s">
        <v>2</v>
      </c>
      <c r="F128" s="313">
        <v>7647</v>
      </c>
      <c r="G128" s="313">
        <v>680</v>
      </c>
      <c r="H128" s="495" t="s">
        <v>214</v>
      </c>
      <c r="I128" s="246" t="s">
        <v>214</v>
      </c>
      <c r="J128" s="88" t="s">
        <v>214</v>
      </c>
      <c r="K128" s="247" t="s">
        <v>2</v>
      </c>
    </row>
    <row r="129" spans="1:11" s="109" customFormat="1" ht="13.5" customHeight="1" hidden="1" outlineLevel="1">
      <c r="A129" s="104"/>
      <c r="B129" s="461" t="s">
        <v>558</v>
      </c>
      <c r="C129" s="243" t="s">
        <v>315</v>
      </c>
      <c r="D129" s="315" t="s">
        <v>2</v>
      </c>
      <c r="E129" s="314" t="s">
        <v>2</v>
      </c>
      <c r="F129" s="313">
        <v>15000</v>
      </c>
      <c r="G129" s="313">
        <v>15000</v>
      </c>
      <c r="H129" s="495" t="s">
        <v>214</v>
      </c>
      <c r="I129" s="246" t="s">
        <v>214</v>
      </c>
      <c r="J129" s="88" t="s">
        <v>214</v>
      </c>
      <c r="K129" s="247" t="s">
        <v>2</v>
      </c>
    </row>
    <row r="130" spans="1:11" s="109" customFormat="1" ht="13.5" customHeight="1" hidden="1" outlineLevel="1">
      <c r="A130" s="104"/>
      <c r="B130" s="461" t="s">
        <v>559</v>
      </c>
      <c r="C130" s="243" t="s">
        <v>314</v>
      </c>
      <c r="D130" s="315" t="s">
        <v>2</v>
      </c>
      <c r="E130" s="314" t="s">
        <v>2</v>
      </c>
      <c r="F130" s="313">
        <v>14339</v>
      </c>
      <c r="G130" s="313">
        <v>15000</v>
      </c>
      <c r="H130" s="495" t="s">
        <v>214</v>
      </c>
      <c r="I130" s="246" t="s">
        <v>214</v>
      </c>
      <c r="J130" s="88" t="s">
        <v>214</v>
      </c>
      <c r="K130" s="247" t="s">
        <v>2</v>
      </c>
    </row>
    <row r="131" spans="1:11" s="109" customFormat="1" ht="13.5" customHeight="1" hidden="1" outlineLevel="1">
      <c r="A131" s="104"/>
      <c r="B131" s="461" t="s">
        <v>560</v>
      </c>
      <c r="C131" s="243" t="s">
        <v>316</v>
      </c>
      <c r="D131" s="315" t="s">
        <v>2</v>
      </c>
      <c r="E131" s="314" t="s">
        <v>2</v>
      </c>
      <c r="F131" s="313">
        <v>3000</v>
      </c>
      <c r="G131" s="313">
        <v>64</v>
      </c>
      <c r="H131" s="495" t="s">
        <v>214</v>
      </c>
      <c r="I131" s="246" t="s">
        <v>214</v>
      </c>
      <c r="J131" s="88" t="s">
        <v>214</v>
      </c>
      <c r="K131" s="247" t="s">
        <v>2</v>
      </c>
    </row>
    <row r="132" spans="1:11" s="109" customFormat="1" ht="13.5" customHeight="1" hidden="1" outlineLevel="1">
      <c r="A132" s="104"/>
      <c r="B132" s="461" t="s">
        <v>561</v>
      </c>
      <c r="C132" s="243" t="s">
        <v>327</v>
      </c>
      <c r="D132" s="315" t="s">
        <v>2</v>
      </c>
      <c r="E132" s="314" t="s">
        <v>2</v>
      </c>
      <c r="F132" s="313">
        <v>5163</v>
      </c>
      <c r="G132" s="313">
        <v>200</v>
      </c>
      <c r="H132" s="495" t="s">
        <v>214</v>
      </c>
      <c r="I132" s="246" t="s">
        <v>214</v>
      </c>
      <c r="J132" s="88" t="s">
        <v>214</v>
      </c>
      <c r="K132" s="247" t="s">
        <v>2</v>
      </c>
    </row>
    <row r="133" spans="1:11" s="109" customFormat="1" ht="13.5" customHeight="1" hidden="1" outlineLevel="1">
      <c r="A133" s="104"/>
      <c r="B133" s="461" t="s">
        <v>562</v>
      </c>
      <c r="C133" s="243" t="s">
        <v>380</v>
      </c>
      <c r="D133" s="315" t="s">
        <v>2</v>
      </c>
      <c r="E133" s="314" t="s">
        <v>2</v>
      </c>
      <c r="F133" s="313">
        <v>22899</v>
      </c>
      <c r="G133" s="313">
        <v>445</v>
      </c>
      <c r="H133" s="495" t="s">
        <v>214</v>
      </c>
      <c r="I133" s="246" t="s">
        <v>214</v>
      </c>
      <c r="J133" s="88" t="s">
        <v>214</v>
      </c>
      <c r="K133" s="247" t="s">
        <v>2</v>
      </c>
    </row>
    <row r="134" spans="1:11" s="109" customFormat="1" ht="13.5" customHeight="1" hidden="1" outlineLevel="1">
      <c r="A134" s="104"/>
      <c r="B134" s="461" t="s">
        <v>563</v>
      </c>
      <c r="C134" s="243" t="s">
        <v>382</v>
      </c>
      <c r="D134" s="315" t="s">
        <v>2</v>
      </c>
      <c r="E134" s="314" t="s">
        <v>2</v>
      </c>
      <c r="F134" s="313">
        <v>31957</v>
      </c>
      <c r="G134" s="313">
        <v>7600</v>
      </c>
      <c r="H134" s="495" t="s">
        <v>214</v>
      </c>
      <c r="I134" s="246" t="s">
        <v>214</v>
      </c>
      <c r="J134" s="88" t="s">
        <v>214</v>
      </c>
      <c r="K134" s="247" t="s">
        <v>2</v>
      </c>
    </row>
    <row r="135" spans="1:11" s="109" customFormat="1" ht="13.5" customHeight="1" hidden="1" outlineLevel="1">
      <c r="A135" s="104"/>
      <c r="B135" s="461" t="s">
        <v>564</v>
      </c>
      <c r="C135" s="243" t="s">
        <v>383</v>
      </c>
      <c r="D135" s="315" t="s">
        <v>2</v>
      </c>
      <c r="E135" s="314" t="s">
        <v>2</v>
      </c>
      <c r="F135" s="313">
        <v>14137</v>
      </c>
      <c r="G135" s="313">
        <v>2000</v>
      </c>
      <c r="H135" s="495" t="s">
        <v>214</v>
      </c>
      <c r="I135" s="246" t="s">
        <v>214</v>
      </c>
      <c r="J135" s="88" t="s">
        <v>214</v>
      </c>
      <c r="K135" s="247" t="s">
        <v>2</v>
      </c>
    </row>
    <row r="136" spans="1:11" s="109" customFormat="1" ht="13.5" customHeight="1" hidden="1" outlineLevel="1">
      <c r="A136" s="104"/>
      <c r="B136" s="461" t="s">
        <v>565</v>
      </c>
      <c r="C136" s="243" t="s">
        <v>386</v>
      </c>
      <c r="D136" s="315" t="s">
        <v>2</v>
      </c>
      <c r="E136" s="314" t="s">
        <v>2</v>
      </c>
      <c r="F136" s="313">
        <v>150000</v>
      </c>
      <c r="G136" s="313">
        <v>100000</v>
      </c>
      <c r="H136" s="495" t="s">
        <v>214</v>
      </c>
      <c r="I136" s="246" t="s">
        <v>214</v>
      </c>
      <c r="J136" s="88" t="s">
        <v>214</v>
      </c>
      <c r="K136" s="247" t="s">
        <v>2</v>
      </c>
    </row>
    <row r="137" spans="1:11" s="109" customFormat="1" ht="13.5" customHeight="1" hidden="1" outlineLevel="1">
      <c r="A137" s="104"/>
      <c r="B137" s="462"/>
      <c r="C137" s="243"/>
      <c r="D137" s="315"/>
      <c r="E137" s="314"/>
      <c r="F137" s="313">
        <v>8000</v>
      </c>
      <c r="G137" s="313"/>
      <c r="H137" s="495" t="s">
        <v>214</v>
      </c>
      <c r="I137" s="246" t="s">
        <v>214</v>
      </c>
      <c r="J137" s="88" t="s">
        <v>214</v>
      </c>
      <c r="K137" s="247" t="s">
        <v>2</v>
      </c>
    </row>
    <row r="138" spans="1:11" s="109" customFormat="1" ht="13.5" customHeight="1" collapsed="1">
      <c r="A138" s="104"/>
      <c r="B138" s="463" t="s">
        <v>388</v>
      </c>
      <c r="C138" s="469" t="s">
        <v>825</v>
      </c>
      <c r="D138" s="305" t="s">
        <v>2</v>
      </c>
      <c r="E138" s="304" t="s">
        <v>2</v>
      </c>
      <c r="F138" s="303">
        <f>SUM(F139:F215)</f>
        <v>4497528</v>
      </c>
      <c r="G138" s="303"/>
      <c r="H138" s="496" t="s">
        <v>214</v>
      </c>
      <c r="I138" s="211" t="s">
        <v>214</v>
      </c>
      <c r="J138" s="38" t="s">
        <v>214</v>
      </c>
      <c r="K138" s="214" t="s">
        <v>2</v>
      </c>
    </row>
    <row r="139" spans="1:11" s="109" customFormat="1" ht="13.5" customHeight="1" hidden="1" outlineLevel="1">
      <c r="A139" s="104"/>
      <c r="B139" s="464" t="s">
        <v>626</v>
      </c>
      <c r="C139" s="244" t="s">
        <v>331</v>
      </c>
      <c r="D139" s="315" t="s">
        <v>2</v>
      </c>
      <c r="E139" s="314" t="s">
        <v>2</v>
      </c>
      <c r="F139" s="313">
        <v>483000</v>
      </c>
      <c r="G139" s="313" t="s">
        <v>2</v>
      </c>
      <c r="H139" s="495" t="s">
        <v>214</v>
      </c>
      <c r="I139" s="246" t="s">
        <v>214</v>
      </c>
      <c r="J139" s="88" t="s">
        <v>214</v>
      </c>
      <c r="K139" s="247" t="s">
        <v>2</v>
      </c>
    </row>
    <row r="140" spans="2:11" s="104" customFormat="1" ht="13.5" customHeight="1" hidden="1" outlineLevel="1" collapsed="1">
      <c r="B140" s="464" t="s">
        <v>627</v>
      </c>
      <c r="C140" s="244" t="s">
        <v>317</v>
      </c>
      <c r="D140" s="315" t="s">
        <v>2</v>
      </c>
      <c r="E140" s="314" t="s">
        <v>2</v>
      </c>
      <c r="F140" s="313">
        <v>13000</v>
      </c>
      <c r="G140" s="313" t="s">
        <v>2</v>
      </c>
      <c r="H140" s="495" t="s">
        <v>214</v>
      </c>
      <c r="I140" s="246" t="s">
        <v>214</v>
      </c>
      <c r="J140" s="88" t="s">
        <v>214</v>
      </c>
      <c r="K140" s="247" t="s">
        <v>2</v>
      </c>
    </row>
    <row r="141" spans="1:11" s="109" customFormat="1" ht="13.5" customHeight="1" hidden="1" outlineLevel="1">
      <c r="A141" s="104"/>
      <c r="B141" s="464" t="s">
        <v>628</v>
      </c>
      <c r="C141" s="244" t="s">
        <v>332</v>
      </c>
      <c r="D141" s="315" t="s">
        <v>2</v>
      </c>
      <c r="E141" s="314" t="s">
        <v>2</v>
      </c>
      <c r="F141" s="313">
        <v>81000</v>
      </c>
      <c r="G141" s="313" t="s">
        <v>2</v>
      </c>
      <c r="H141" s="495" t="s">
        <v>214</v>
      </c>
      <c r="I141" s="246" t="s">
        <v>214</v>
      </c>
      <c r="J141" s="88" t="s">
        <v>214</v>
      </c>
      <c r="K141" s="247" t="s">
        <v>2</v>
      </c>
    </row>
    <row r="142" spans="1:11" s="109" customFormat="1" ht="13.5" customHeight="1" hidden="1" outlineLevel="1">
      <c r="A142" s="104"/>
      <c r="B142" s="464" t="s">
        <v>629</v>
      </c>
      <c r="C142" s="244" t="s">
        <v>333</v>
      </c>
      <c r="D142" s="315" t="s">
        <v>2</v>
      </c>
      <c r="E142" s="314" t="s">
        <v>2</v>
      </c>
      <c r="F142" s="313">
        <v>145000</v>
      </c>
      <c r="G142" s="313" t="s">
        <v>2</v>
      </c>
      <c r="H142" s="495" t="s">
        <v>214</v>
      </c>
      <c r="I142" s="246" t="s">
        <v>214</v>
      </c>
      <c r="J142" s="88" t="s">
        <v>214</v>
      </c>
      <c r="K142" s="247" t="s">
        <v>2</v>
      </c>
    </row>
    <row r="143" spans="1:11" s="109" customFormat="1" ht="13.5" customHeight="1" hidden="1" outlineLevel="1">
      <c r="A143" s="104"/>
      <c r="B143" s="464" t="s">
        <v>630</v>
      </c>
      <c r="C143" s="245" t="s">
        <v>334</v>
      </c>
      <c r="D143" s="315" t="s">
        <v>2</v>
      </c>
      <c r="E143" s="314" t="s">
        <v>2</v>
      </c>
      <c r="F143" s="313">
        <v>305000</v>
      </c>
      <c r="G143" s="313" t="s">
        <v>2</v>
      </c>
      <c r="H143" s="495" t="s">
        <v>214</v>
      </c>
      <c r="I143" s="246" t="s">
        <v>214</v>
      </c>
      <c r="J143" s="88" t="s">
        <v>214</v>
      </c>
      <c r="K143" s="247" t="s">
        <v>2</v>
      </c>
    </row>
    <row r="144" spans="1:11" s="109" customFormat="1" ht="13.5" customHeight="1" hidden="1" outlineLevel="1">
      <c r="A144" s="104"/>
      <c r="B144" s="464" t="s">
        <v>631</v>
      </c>
      <c r="C144" s="245" t="s">
        <v>339</v>
      </c>
      <c r="D144" s="315" t="s">
        <v>2</v>
      </c>
      <c r="E144" s="314" t="s">
        <v>2</v>
      </c>
      <c r="F144" s="313">
        <v>120000</v>
      </c>
      <c r="G144" s="313" t="s">
        <v>2</v>
      </c>
      <c r="H144" s="495" t="s">
        <v>214</v>
      </c>
      <c r="I144" s="246" t="s">
        <v>214</v>
      </c>
      <c r="J144" s="88" t="s">
        <v>214</v>
      </c>
      <c r="K144" s="247" t="s">
        <v>2</v>
      </c>
    </row>
    <row r="145" spans="1:11" s="109" customFormat="1" ht="13.5" customHeight="1" hidden="1" outlineLevel="1">
      <c r="A145" s="104"/>
      <c r="B145" s="464" t="s">
        <v>632</v>
      </c>
      <c r="C145" s="245" t="s">
        <v>335</v>
      </c>
      <c r="D145" s="315" t="s">
        <v>2</v>
      </c>
      <c r="E145" s="314" t="s">
        <v>2</v>
      </c>
      <c r="F145" s="313">
        <v>22270</v>
      </c>
      <c r="G145" s="313" t="s">
        <v>2</v>
      </c>
      <c r="H145" s="495" t="s">
        <v>214</v>
      </c>
      <c r="I145" s="246" t="s">
        <v>214</v>
      </c>
      <c r="J145" s="88" t="s">
        <v>214</v>
      </c>
      <c r="K145" s="247" t="s">
        <v>2</v>
      </c>
    </row>
    <row r="146" spans="1:11" s="109" customFormat="1" ht="13.5" customHeight="1" hidden="1" outlineLevel="1">
      <c r="A146" s="104"/>
      <c r="B146" s="464" t="s">
        <v>633</v>
      </c>
      <c r="C146" s="244" t="s">
        <v>337</v>
      </c>
      <c r="D146" s="315" t="s">
        <v>2</v>
      </c>
      <c r="E146" s="314" t="s">
        <v>2</v>
      </c>
      <c r="F146" s="313">
        <v>13000</v>
      </c>
      <c r="G146" s="313" t="s">
        <v>2</v>
      </c>
      <c r="H146" s="495" t="s">
        <v>214</v>
      </c>
      <c r="I146" s="246" t="s">
        <v>214</v>
      </c>
      <c r="J146" s="88" t="s">
        <v>214</v>
      </c>
      <c r="K146" s="247" t="s">
        <v>2</v>
      </c>
    </row>
    <row r="147" spans="1:11" s="109" customFormat="1" ht="13.5" customHeight="1" hidden="1" outlineLevel="1">
      <c r="A147" s="104"/>
      <c r="B147" s="464" t="s">
        <v>634</v>
      </c>
      <c r="C147" s="244" t="s">
        <v>336</v>
      </c>
      <c r="D147" s="315" t="s">
        <v>2</v>
      </c>
      <c r="E147" s="314" t="s">
        <v>2</v>
      </c>
      <c r="F147" s="313">
        <v>81000</v>
      </c>
      <c r="G147" s="313" t="s">
        <v>2</v>
      </c>
      <c r="H147" s="495" t="s">
        <v>214</v>
      </c>
      <c r="I147" s="246" t="s">
        <v>214</v>
      </c>
      <c r="J147" s="88" t="s">
        <v>214</v>
      </c>
      <c r="K147" s="247" t="s">
        <v>2</v>
      </c>
    </row>
    <row r="148" spans="1:11" s="109" customFormat="1" ht="13.5" customHeight="1" hidden="1" outlineLevel="1">
      <c r="A148" s="104"/>
      <c r="B148" s="464" t="s">
        <v>635</v>
      </c>
      <c r="C148" s="244" t="s">
        <v>338</v>
      </c>
      <c r="D148" s="315" t="s">
        <v>2</v>
      </c>
      <c r="E148" s="314" t="s">
        <v>2</v>
      </c>
      <c r="F148" s="313">
        <v>145000</v>
      </c>
      <c r="G148" s="313" t="s">
        <v>2</v>
      </c>
      <c r="H148" s="495" t="s">
        <v>214</v>
      </c>
      <c r="I148" s="246" t="s">
        <v>214</v>
      </c>
      <c r="J148" s="88" t="s">
        <v>214</v>
      </c>
      <c r="K148" s="247" t="s">
        <v>2</v>
      </c>
    </row>
    <row r="149" spans="1:11" s="109" customFormat="1" ht="13.5" customHeight="1" hidden="1" outlineLevel="1">
      <c r="A149" s="104"/>
      <c r="B149" s="464" t="s">
        <v>636</v>
      </c>
      <c r="C149" s="245" t="s">
        <v>341</v>
      </c>
      <c r="D149" s="315" t="s">
        <v>2</v>
      </c>
      <c r="E149" s="314" t="s">
        <v>2</v>
      </c>
      <c r="F149" s="313">
        <v>305000</v>
      </c>
      <c r="G149" s="313" t="s">
        <v>2</v>
      </c>
      <c r="H149" s="495" t="s">
        <v>214</v>
      </c>
      <c r="I149" s="246" t="s">
        <v>214</v>
      </c>
      <c r="J149" s="88" t="s">
        <v>214</v>
      </c>
      <c r="K149" s="247" t="s">
        <v>2</v>
      </c>
    </row>
    <row r="150" spans="1:11" s="109" customFormat="1" ht="13.5" customHeight="1" hidden="1" outlineLevel="1">
      <c r="A150" s="104"/>
      <c r="B150" s="464" t="s">
        <v>637</v>
      </c>
      <c r="C150" s="245" t="s">
        <v>340</v>
      </c>
      <c r="D150" s="315" t="s">
        <v>2</v>
      </c>
      <c r="E150" s="314" t="s">
        <v>2</v>
      </c>
      <c r="F150" s="313">
        <v>120000</v>
      </c>
      <c r="G150" s="313" t="s">
        <v>2</v>
      </c>
      <c r="H150" s="495" t="s">
        <v>214</v>
      </c>
      <c r="I150" s="246" t="s">
        <v>214</v>
      </c>
      <c r="J150" s="88" t="s">
        <v>214</v>
      </c>
      <c r="K150" s="247" t="s">
        <v>2</v>
      </c>
    </row>
    <row r="151" spans="1:11" s="109" customFormat="1" ht="13.5" customHeight="1" hidden="1" outlineLevel="1">
      <c r="A151" s="104"/>
      <c r="B151" s="464" t="s">
        <v>638</v>
      </c>
      <c r="C151" s="245" t="s">
        <v>342</v>
      </c>
      <c r="D151" s="315" t="s">
        <v>2</v>
      </c>
      <c r="E151" s="314" t="s">
        <v>2</v>
      </c>
      <c r="F151" s="313">
        <v>22270</v>
      </c>
      <c r="G151" s="313" t="s">
        <v>2</v>
      </c>
      <c r="H151" s="495" t="s">
        <v>214</v>
      </c>
      <c r="I151" s="246" t="s">
        <v>214</v>
      </c>
      <c r="J151" s="88" t="s">
        <v>214</v>
      </c>
      <c r="K151" s="247" t="s">
        <v>2</v>
      </c>
    </row>
    <row r="152" spans="1:11" s="109" customFormat="1" ht="13.5" customHeight="1" hidden="1" outlineLevel="1">
      <c r="A152" s="104"/>
      <c r="B152" s="464" t="s">
        <v>639</v>
      </c>
      <c r="C152" s="245" t="s">
        <v>393</v>
      </c>
      <c r="D152" s="315" t="s">
        <v>2</v>
      </c>
      <c r="E152" s="314" t="s">
        <v>2</v>
      </c>
      <c r="F152" s="313">
        <v>18000</v>
      </c>
      <c r="G152" s="313" t="s">
        <v>2</v>
      </c>
      <c r="H152" s="495" t="s">
        <v>214</v>
      </c>
      <c r="I152" s="246" t="s">
        <v>214</v>
      </c>
      <c r="J152" s="88" t="s">
        <v>214</v>
      </c>
      <c r="K152" s="247" t="s">
        <v>2</v>
      </c>
    </row>
    <row r="153" spans="1:11" s="109" customFormat="1" ht="13.5" customHeight="1" hidden="1" outlineLevel="1">
      <c r="A153" s="104"/>
      <c r="B153" s="464" t="s">
        <v>640</v>
      </c>
      <c r="C153" s="245" t="s">
        <v>343</v>
      </c>
      <c r="D153" s="315" t="s">
        <v>2</v>
      </c>
      <c r="E153" s="314" t="s">
        <v>2</v>
      </c>
      <c r="F153" s="313">
        <v>10000</v>
      </c>
      <c r="G153" s="313" t="s">
        <v>2</v>
      </c>
      <c r="H153" s="495" t="s">
        <v>214</v>
      </c>
      <c r="I153" s="246" t="s">
        <v>214</v>
      </c>
      <c r="J153" s="88" t="s">
        <v>214</v>
      </c>
      <c r="K153" s="247" t="s">
        <v>2</v>
      </c>
    </row>
    <row r="154" spans="1:11" s="109" customFormat="1" ht="13.5" customHeight="1" hidden="1" outlineLevel="1">
      <c r="A154" s="104"/>
      <c r="B154" s="464" t="s">
        <v>641</v>
      </c>
      <c r="C154" s="245" t="s">
        <v>344</v>
      </c>
      <c r="D154" s="315" t="s">
        <v>2</v>
      </c>
      <c r="E154" s="314" t="s">
        <v>2</v>
      </c>
      <c r="F154" s="313">
        <v>116000</v>
      </c>
      <c r="G154" s="313" t="s">
        <v>2</v>
      </c>
      <c r="H154" s="495" t="s">
        <v>214</v>
      </c>
      <c r="I154" s="246" t="s">
        <v>214</v>
      </c>
      <c r="J154" s="88" t="s">
        <v>214</v>
      </c>
      <c r="K154" s="247" t="s">
        <v>2</v>
      </c>
    </row>
    <row r="155" spans="1:11" s="109" customFormat="1" ht="13.5" customHeight="1" hidden="1" outlineLevel="1">
      <c r="A155" s="104"/>
      <c r="B155" s="464" t="s">
        <v>642</v>
      </c>
      <c r="C155" s="245" t="s">
        <v>347</v>
      </c>
      <c r="D155" s="315" t="s">
        <v>2</v>
      </c>
      <c r="E155" s="314" t="s">
        <v>2</v>
      </c>
      <c r="F155" s="313">
        <v>17217</v>
      </c>
      <c r="G155" s="313" t="s">
        <v>2</v>
      </c>
      <c r="H155" s="495" t="s">
        <v>214</v>
      </c>
      <c r="I155" s="246" t="s">
        <v>214</v>
      </c>
      <c r="J155" s="88" t="s">
        <v>214</v>
      </c>
      <c r="K155" s="247" t="s">
        <v>2</v>
      </c>
    </row>
    <row r="156" spans="1:11" s="109" customFormat="1" ht="13.5" customHeight="1" hidden="1" outlineLevel="1">
      <c r="A156" s="104"/>
      <c r="B156" s="464" t="s">
        <v>643</v>
      </c>
      <c r="C156" s="244" t="s">
        <v>346</v>
      </c>
      <c r="D156" s="315" t="s">
        <v>2</v>
      </c>
      <c r="E156" s="314" t="s">
        <v>2</v>
      </c>
      <c r="F156" s="313">
        <v>13000</v>
      </c>
      <c r="G156" s="313" t="s">
        <v>2</v>
      </c>
      <c r="H156" s="495" t="s">
        <v>214</v>
      </c>
      <c r="I156" s="246" t="s">
        <v>214</v>
      </c>
      <c r="J156" s="88" t="s">
        <v>214</v>
      </c>
      <c r="K156" s="247" t="s">
        <v>2</v>
      </c>
    </row>
    <row r="157" spans="1:11" s="109" customFormat="1" ht="13.5" customHeight="1" hidden="1" outlineLevel="1">
      <c r="A157" s="104"/>
      <c r="B157" s="464" t="s">
        <v>644</v>
      </c>
      <c r="C157" s="244" t="s">
        <v>348</v>
      </c>
      <c r="D157" s="315" t="s">
        <v>2</v>
      </c>
      <c r="E157" s="314" t="s">
        <v>2</v>
      </c>
      <c r="F157" s="313">
        <v>81000</v>
      </c>
      <c r="G157" s="313" t="s">
        <v>2</v>
      </c>
      <c r="H157" s="495" t="s">
        <v>214</v>
      </c>
      <c r="I157" s="246" t="s">
        <v>214</v>
      </c>
      <c r="J157" s="88" t="s">
        <v>214</v>
      </c>
      <c r="K157" s="247" t="s">
        <v>2</v>
      </c>
    </row>
    <row r="158" spans="1:11" s="109" customFormat="1" ht="13.5" customHeight="1" hidden="1" outlineLevel="1">
      <c r="A158" s="104"/>
      <c r="B158" s="464" t="s">
        <v>645</v>
      </c>
      <c r="C158" s="244" t="s">
        <v>356</v>
      </c>
      <c r="D158" s="315" t="s">
        <v>2</v>
      </c>
      <c r="E158" s="314" t="s">
        <v>2</v>
      </c>
      <c r="F158" s="313">
        <v>145000</v>
      </c>
      <c r="G158" s="313" t="s">
        <v>2</v>
      </c>
      <c r="H158" s="495" t="s">
        <v>214</v>
      </c>
      <c r="I158" s="246" t="s">
        <v>214</v>
      </c>
      <c r="J158" s="88" t="s">
        <v>214</v>
      </c>
      <c r="K158" s="247" t="s">
        <v>2</v>
      </c>
    </row>
    <row r="159" spans="1:11" s="109" customFormat="1" ht="13.5" customHeight="1" hidden="1" outlineLevel="1">
      <c r="A159" s="104"/>
      <c r="B159" s="464" t="s">
        <v>646</v>
      </c>
      <c r="C159" s="245" t="s">
        <v>302</v>
      </c>
      <c r="D159" s="315" t="s">
        <v>2</v>
      </c>
      <c r="E159" s="314" t="s">
        <v>2</v>
      </c>
      <c r="F159" s="313">
        <v>305000</v>
      </c>
      <c r="G159" s="313" t="s">
        <v>2</v>
      </c>
      <c r="H159" s="495" t="s">
        <v>214</v>
      </c>
      <c r="I159" s="246" t="s">
        <v>214</v>
      </c>
      <c r="J159" s="88" t="s">
        <v>214</v>
      </c>
      <c r="K159" s="247" t="s">
        <v>2</v>
      </c>
    </row>
    <row r="160" spans="1:11" s="109" customFormat="1" ht="13.5" customHeight="1" hidden="1" outlineLevel="1">
      <c r="A160" s="104"/>
      <c r="B160" s="464" t="s">
        <v>647</v>
      </c>
      <c r="C160" s="245" t="s">
        <v>352</v>
      </c>
      <c r="D160" s="315" t="s">
        <v>2</v>
      </c>
      <c r="E160" s="314" t="s">
        <v>2</v>
      </c>
      <c r="F160" s="313">
        <v>120000</v>
      </c>
      <c r="G160" s="313" t="s">
        <v>2</v>
      </c>
      <c r="H160" s="495" t="s">
        <v>214</v>
      </c>
      <c r="I160" s="246" t="s">
        <v>214</v>
      </c>
      <c r="J160" s="88" t="s">
        <v>214</v>
      </c>
      <c r="K160" s="247" t="s">
        <v>2</v>
      </c>
    </row>
    <row r="161" spans="1:11" s="109" customFormat="1" ht="13.5" customHeight="1" hidden="1" outlineLevel="1">
      <c r="A161" s="104"/>
      <c r="B161" s="464" t="s">
        <v>648</v>
      </c>
      <c r="C161" s="245" t="s">
        <v>389</v>
      </c>
      <c r="D161" s="315" t="s">
        <v>2</v>
      </c>
      <c r="E161" s="314" t="s">
        <v>2</v>
      </c>
      <c r="F161" s="313">
        <v>22270</v>
      </c>
      <c r="G161" s="313" t="s">
        <v>2</v>
      </c>
      <c r="H161" s="495" t="s">
        <v>214</v>
      </c>
      <c r="I161" s="246" t="s">
        <v>214</v>
      </c>
      <c r="J161" s="88" t="s">
        <v>214</v>
      </c>
      <c r="K161" s="247" t="s">
        <v>2</v>
      </c>
    </row>
    <row r="162" spans="1:11" s="109" customFormat="1" ht="13.5" customHeight="1" hidden="1" outlineLevel="1">
      <c r="A162" s="104"/>
      <c r="B162" s="464" t="s">
        <v>649</v>
      </c>
      <c r="C162" s="245" t="s">
        <v>398</v>
      </c>
      <c r="D162" s="315" t="s">
        <v>2</v>
      </c>
      <c r="E162" s="314" t="s">
        <v>2</v>
      </c>
      <c r="F162" s="313">
        <v>18000</v>
      </c>
      <c r="G162" s="313" t="s">
        <v>2</v>
      </c>
      <c r="H162" s="495" t="s">
        <v>214</v>
      </c>
      <c r="I162" s="246" t="s">
        <v>214</v>
      </c>
      <c r="J162" s="88" t="s">
        <v>214</v>
      </c>
      <c r="K162" s="247" t="s">
        <v>2</v>
      </c>
    </row>
    <row r="163" spans="1:11" s="109" customFormat="1" ht="13.5" customHeight="1" hidden="1" outlineLevel="1">
      <c r="A163" s="104"/>
      <c r="B163" s="464" t="s">
        <v>650</v>
      </c>
      <c r="C163" s="245" t="s">
        <v>301</v>
      </c>
      <c r="D163" s="315" t="s">
        <v>2</v>
      </c>
      <c r="E163" s="314" t="s">
        <v>2</v>
      </c>
      <c r="F163" s="313">
        <v>10000</v>
      </c>
      <c r="G163" s="313" t="s">
        <v>2</v>
      </c>
      <c r="H163" s="495" t="s">
        <v>214</v>
      </c>
      <c r="I163" s="246" t="s">
        <v>214</v>
      </c>
      <c r="J163" s="88" t="s">
        <v>214</v>
      </c>
      <c r="K163" s="247" t="s">
        <v>2</v>
      </c>
    </row>
    <row r="164" spans="1:11" s="109" customFormat="1" ht="13.5" customHeight="1" hidden="1" outlineLevel="1">
      <c r="A164" s="104"/>
      <c r="B164" s="464" t="s">
        <v>651</v>
      </c>
      <c r="C164" s="245" t="s">
        <v>351</v>
      </c>
      <c r="D164" s="315" t="s">
        <v>2</v>
      </c>
      <c r="E164" s="314" t="s">
        <v>2</v>
      </c>
      <c r="F164" s="313">
        <v>116000</v>
      </c>
      <c r="G164" s="313" t="s">
        <v>2</v>
      </c>
      <c r="H164" s="495" t="s">
        <v>214</v>
      </c>
      <c r="I164" s="246" t="s">
        <v>214</v>
      </c>
      <c r="J164" s="88" t="s">
        <v>214</v>
      </c>
      <c r="K164" s="247" t="s">
        <v>2</v>
      </c>
    </row>
    <row r="165" spans="1:11" s="109" customFormat="1" ht="13.5" customHeight="1" hidden="1" outlineLevel="1">
      <c r="A165" s="104"/>
      <c r="B165" s="464" t="s">
        <v>652</v>
      </c>
      <c r="C165" s="245" t="s">
        <v>349</v>
      </c>
      <c r="D165" s="315" t="s">
        <v>2</v>
      </c>
      <c r="E165" s="314" t="s">
        <v>2</v>
      </c>
      <c r="F165" s="313">
        <v>17217</v>
      </c>
      <c r="G165" s="313" t="s">
        <v>2</v>
      </c>
      <c r="H165" s="495" t="s">
        <v>214</v>
      </c>
      <c r="I165" s="246" t="s">
        <v>214</v>
      </c>
      <c r="J165" s="88" t="s">
        <v>214</v>
      </c>
      <c r="K165" s="247" t="s">
        <v>2</v>
      </c>
    </row>
    <row r="166" spans="1:11" s="109" customFormat="1" ht="13.5" customHeight="1" hidden="1" outlineLevel="1">
      <c r="A166" s="104"/>
      <c r="B166" s="464" t="s">
        <v>653</v>
      </c>
      <c r="C166" s="245" t="s">
        <v>303</v>
      </c>
      <c r="D166" s="315" t="s">
        <v>2</v>
      </c>
      <c r="E166" s="314" t="s">
        <v>2</v>
      </c>
      <c r="F166" s="313">
        <v>117000</v>
      </c>
      <c r="G166" s="313" t="s">
        <v>2</v>
      </c>
      <c r="H166" s="495" t="s">
        <v>214</v>
      </c>
      <c r="I166" s="246" t="s">
        <v>214</v>
      </c>
      <c r="J166" s="88" t="s">
        <v>214</v>
      </c>
      <c r="K166" s="247" t="s">
        <v>2</v>
      </c>
    </row>
    <row r="167" spans="1:11" s="109" customFormat="1" ht="13.5" customHeight="1" hidden="1" outlineLevel="1">
      <c r="A167" s="104"/>
      <c r="B167" s="464" t="s">
        <v>654</v>
      </c>
      <c r="C167" s="245" t="s">
        <v>304</v>
      </c>
      <c r="D167" s="315" t="s">
        <v>2</v>
      </c>
      <c r="E167" s="314" t="s">
        <v>2</v>
      </c>
      <c r="F167" s="313">
        <v>46397</v>
      </c>
      <c r="G167" s="313" t="s">
        <v>2</v>
      </c>
      <c r="H167" s="495" t="s">
        <v>214</v>
      </c>
      <c r="I167" s="246" t="s">
        <v>214</v>
      </c>
      <c r="J167" s="88" t="s">
        <v>214</v>
      </c>
      <c r="K167" s="247" t="s">
        <v>2</v>
      </c>
    </row>
    <row r="168" spans="1:11" s="109" customFormat="1" ht="13.5" customHeight="1" hidden="1" outlineLevel="1">
      <c r="A168" s="104"/>
      <c r="B168" s="464" t="s">
        <v>655</v>
      </c>
      <c r="C168" s="245" t="s">
        <v>350</v>
      </c>
      <c r="D168" s="315" t="s">
        <v>2</v>
      </c>
      <c r="E168" s="314" t="s">
        <v>2</v>
      </c>
      <c r="F168" s="313">
        <v>183000</v>
      </c>
      <c r="G168" s="313" t="s">
        <v>2</v>
      </c>
      <c r="H168" s="495" t="s">
        <v>214</v>
      </c>
      <c r="I168" s="246" t="s">
        <v>214</v>
      </c>
      <c r="J168" s="88" t="s">
        <v>214</v>
      </c>
      <c r="K168" s="247" t="s">
        <v>2</v>
      </c>
    </row>
    <row r="169" spans="1:11" s="109" customFormat="1" ht="13.5" customHeight="1" hidden="1" outlineLevel="1">
      <c r="A169" s="104"/>
      <c r="B169" s="464" t="s">
        <v>656</v>
      </c>
      <c r="C169" s="245" t="s">
        <v>318</v>
      </c>
      <c r="D169" s="315" t="s">
        <v>2</v>
      </c>
      <c r="E169" s="314" t="s">
        <v>2</v>
      </c>
      <c r="F169" s="313">
        <v>75000</v>
      </c>
      <c r="G169" s="313" t="s">
        <v>2</v>
      </c>
      <c r="H169" s="495" t="s">
        <v>214</v>
      </c>
      <c r="I169" s="246" t="s">
        <v>214</v>
      </c>
      <c r="J169" s="88" t="s">
        <v>214</v>
      </c>
      <c r="K169" s="247" t="s">
        <v>2</v>
      </c>
    </row>
    <row r="170" spans="1:11" s="109" customFormat="1" ht="13.5" customHeight="1" hidden="1" outlineLevel="1">
      <c r="A170" s="104"/>
      <c r="B170" s="464" t="s">
        <v>657</v>
      </c>
      <c r="C170" s="245" t="s">
        <v>355</v>
      </c>
      <c r="D170" s="315" t="s">
        <v>2</v>
      </c>
      <c r="E170" s="314" t="s">
        <v>2</v>
      </c>
      <c r="F170" s="313">
        <v>800</v>
      </c>
      <c r="G170" s="313" t="s">
        <v>2</v>
      </c>
      <c r="H170" s="495" t="s">
        <v>214</v>
      </c>
      <c r="I170" s="246" t="s">
        <v>214</v>
      </c>
      <c r="J170" s="88" t="s">
        <v>214</v>
      </c>
      <c r="K170" s="247" t="s">
        <v>2</v>
      </c>
    </row>
    <row r="171" spans="1:11" s="109" customFormat="1" ht="13.5" customHeight="1" hidden="1" outlineLevel="1">
      <c r="A171" s="104"/>
      <c r="B171" s="464" t="s">
        <v>658</v>
      </c>
      <c r="C171" s="245" t="s">
        <v>353</v>
      </c>
      <c r="D171" s="315" t="s">
        <v>2</v>
      </c>
      <c r="E171" s="314" t="s">
        <v>2</v>
      </c>
      <c r="F171" s="313">
        <v>28000</v>
      </c>
      <c r="G171" s="313" t="s">
        <v>2</v>
      </c>
      <c r="H171" s="495" t="s">
        <v>214</v>
      </c>
      <c r="I171" s="246" t="s">
        <v>214</v>
      </c>
      <c r="J171" s="88" t="s">
        <v>214</v>
      </c>
      <c r="K171" s="247" t="s">
        <v>2</v>
      </c>
    </row>
    <row r="172" spans="1:11" s="109" customFormat="1" ht="13.5" customHeight="1" hidden="1" outlineLevel="1">
      <c r="A172" s="104"/>
      <c r="B172" s="464" t="s">
        <v>659</v>
      </c>
      <c r="C172" s="245" t="s">
        <v>305</v>
      </c>
      <c r="D172" s="315" t="s">
        <v>2</v>
      </c>
      <c r="E172" s="314" t="s">
        <v>2</v>
      </c>
      <c r="F172" s="313">
        <v>119000</v>
      </c>
      <c r="G172" s="313" t="s">
        <v>2</v>
      </c>
      <c r="H172" s="495" t="s">
        <v>214</v>
      </c>
      <c r="I172" s="246" t="s">
        <v>214</v>
      </c>
      <c r="J172" s="88" t="s">
        <v>214</v>
      </c>
      <c r="K172" s="247" t="s">
        <v>2</v>
      </c>
    </row>
    <row r="173" spans="1:11" s="109" customFormat="1" ht="13.5" customHeight="1" hidden="1" outlineLevel="1">
      <c r="A173" s="104"/>
      <c r="B173" s="464" t="s">
        <v>660</v>
      </c>
      <c r="C173" s="245" t="s">
        <v>399</v>
      </c>
      <c r="D173" s="315" t="s">
        <v>2</v>
      </c>
      <c r="E173" s="314" t="s">
        <v>2</v>
      </c>
      <c r="F173" s="313">
        <v>13200</v>
      </c>
      <c r="G173" s="313" t="s">
        <v>2</v>
      </c>
      <c r="H173" s="495" t="s">
        <v>214</v>
      </c>
      <c r="I173" s="246" t="s">
        <v>214</v>
      </c>
      <c r="J173" s="88" t="s">
        <v>214</v>
      </c>
      <c r="K173" s="247" t="s">
        <v>2</v>
      </c>
    </row>
    <row r="174" spans="1:11" s="109" customFormat="1" ht="13.5" customHeight="1" hidden="1" outlineLevel="1">
      <c r="A174" s="104"/>
      <c r="B174" s="464" t="s">
        <v>661</v>
      </c>
      <c r="C174" s="245" t="s">
        <v>320</v>
      </c>
      <c r="D174" s="315" t="s">
        <v>2</v>
      </c>
      <c r="E174" s="314" t="s">
        <v>2</v>
      </c>
      <c r="F174" s="313">
        <v>185000</v>
      </c>
      <c r="G174" s="313" t="s">
        <v>2</v>
      </c>
      <c r="H174" s="495" t="s">
        <v>214</v>
      </c>
      <c r="I174" s="246" t="s">
        <v>214</v>
      </c>
      <c r="J174" s="88" t="s">
        <v>214</v>
      </c>
      <c r="K174" s="247" t="s">
        <v>2</v>
      </c>
    </row>
    <row r="175" spans="1:11" s="109" customFormat="1" ht="13.5" customHeight="1" hidden="1" outlineLevel="1">
      <c r="A175" s="104"/>
      <c r="B175" s="464" t="s">
        <v>662</v>
      </c>
      <c r="C175" s="245" t="s">
        <v>319</v>
      </c>
      <c r="D175" s="315" t="s">
        <v>2</v>
      </c>
      <c r="E175" s="314" t="s">
        <v>2</v>
      </c>
      <c r="F175" s="313">
        <v>1217</v>
      </c>
      <c r="G175" s="313" t="s">
        <v>2</v>
      </c>
      <c r="H175" s="495" t="s">
        <v>214</v>
      </c>
      <c r="I175" s="246" t="s">
        <v>214</v>
      </c>
      <c r="J175" s="88" t="s">
        <v>214</v>
      </c>
      <c r="K175" s="247" t="s">
        <v>2</v>
      </c>
    </row>
    <row r="176" spans="1:11" s="109" customFormat="1" ht="13.5" customHeight="1" hidden="1" outlineLevel="1">
      <c r="A176" s="104"/>
      <c r="B176" s="464" t="s">
        <v>663</v>
      </c>
      <c r="C176" s="245" t="s">
        <v>400</v>
      </c>
      <c r="D176" s="315" t="s">
        <v>2</v>
      </c>
      <c r="E176" s="314" t="s">
        <v>2</v>
      </c>
      <c r="F176" s="313">
        <v>98519</v>
      </c>
      <c r="G176" s="313" t="s">
        <v>2</v>
      </c>
      <c r="H176" s="495" t="s">
        <v>214</v>
      </c>
      <c r="I176" s="246" t="s">
        <v>214</v>
      </c>
      <c r="J176" s="88" t="s">
        <v>214</v>
      </c>
      <c r="K176" s="247" t="s">
        <v>2</v>
      </c>
    </row>
    <row r="177" spans="1:11" s="109" customFormat="1" ht="13.5" customHeight="1" hidden="1" outlineLevel="1">
      <c r="A177" s="104"/>
      <c r="B177" s="464" t="s">
        <v>664</v>
      </c>
      <c r="C177" s="245" t="s">
        <v>321</v>
      </c>
      <c r="D177" s="315" t="s">
        <v>2</v>
      </c>
      <c r="E177" s="314" t="s">
        <v>2</v>
      </c>
      <c r="F177" s="313">
        <v>137000</v>
      </c>
      <c r="G177" s="313" t="s">
        <v>2</v>
      </c>
      <c r="H177" s="495" t="s">
        <v>214</v>
      </c>
      <c r="I177" s="246" t="s">
        <v>214</v>
      </c>
      <c r="J177" s="88" t="s">
        <v>214</v>
      </c>
      <c r="K177" s="247" t="s">
        <v>2</v>
      </c>
    </row>
    <row r="178" spans="1:11" s="109" customFormat="1" ht="13.5" customHeight="1" hidden="1" outlineLevel="1">
      <c r="A178" s="104"/>
      <c r="B178" s="464" t="s">
        <v>665</v>
      </c>
      <c r="C178" s="245" t="s">
        <v>395</v>
      </c>
      <c r="D178" s="315" t="s">
        <v>2</v>
      </c>
      <c r="E178" s="314" t="s">
        <v>2</v>
      </c>
      <c r="F178" s="313">
        <v>3100</v>
      </c>
      <c r="G178" s="313" t="s">
        <v>2</v>
      </c>
      <c r="H178" s="495" t="s">
        <v>214</v>
      </c>
      <c r="I178" s="246" t="s">
        <v>214</v>
      </c>
      <c r="J178" s="88" t="s">
        <v>214</v>
      </c>
      <c r="K178" s="247" t="s">
        <v>2</v>
      </c>
    </row>
    <row r="179" spans="1:11" s="109" customFormat="1" ht="13.5" customHeight="1" hidden="1" outlineLevel="1">
      <c r="A179" s="104"/>
      <c r="B179" s="464" t="s">
        <v>666</v>
      </c>
      <c r="C179" s="245" t="s">
        <v>401</v>
      </c>
      <c r="D179" s="315" t="s">
        <v>2</v>
      </c>
      <c r="E179" s="314" t="s">
        <v>2</v>
      </c>
      <c r="F179" s="313">
        <v>1954</v>
      </c>
      <c r="G179" s="313" t="s">
        <v>2</v>
      </c>
      <c r="H179" s="495" t="s">
        <v>214</v>
      </c>
      <c r="I179" s="246" t="s">
        <v>214</v>
      </c>
      <c r="J179" s="88" t="s">
        <v>214</v>
      </c>
      <c r="K179" s="247" t="s">
        <v>2</v>
      </c>
    </row>
    <row r="180" spans="1:11" s="109" customFormat="1" ht="13.5" customHeight="1" hidden="1" outlineLevel="1">
      <c r="A180" s="104"/>
      <c r="B180" s="464" t="s">
        <v>667</v>
      </c>
      <c r="C180" s="245" t="s">
        <v>360</v>
      </c>
      <c r="D180" s="315" t="s">
        <v>2</v>
      </c>
      <c r="E180" s="314" t="s">
        <v>2</v>
      </c>
      <c r="F180" s="313">
        <v>67000</v>
      </c>
      <c r="G180" s="313" t="s">
        <v>2</v>
      </c>
      <c r="H180" s="495" t="s">
        <v>214</v>
      </c>
      <c r="I180" s="246" t="s">
        <v>214</v>
      </c>
      <c r="J180" s="88" t="s">
        <v>214</v>
      </c>
      <c r="K180" s="247" t="s">
        <v>2</v>
      </c>
    </row>
    <row r="181" spans="1:11" s="109" customFormat="1" ht="13.5" customHeight="1" hidden="1" outlineLevel="1">
      <c r="A181" s="104"/>
      <c r="B181" s="464" t="s">
        <v>668</v>
      </c>
      <c r="C181" s="245" t="s">
        <v>323</v>
      </c>
      <c r="D181" s="315" t="s">
        <v>2</v>
      </c>
      <c r="E181" s="314" t="s">
        <v>2</v>
      </c>
      <c r="F181" s="313">
        <v>64000</v>
      </c>
      <c r="G181" s="313" t="s">
        <v>2</v>
      </c>
      <c r="H181" s="495" t="s">
        <v>214</v>
      </c>
      <c r="I181" s="246" t="s">
        <v>214</v>
      </c>
      <c r="J181" s="88" t="s">
        <v>214</v>
      </c>
      <c r="K181" s="247" t="s">
        <v>2</v>
      </c>
    </row>
    <row r="182" spans="1:11" s="109" customFormat="1" ht="13.5" customHeight="1" hidden="1" outlineLevel="1">
      <c r="A182" s="104"/>
      <c r="B182" s="464" t="s">
        <v>669</v>
      </c>
      <c r="C182" s="245" t="s">
        <v>322</v>
      </c>
      <c r="D182" s="315" t="s">
        <v>2</v>
      </c>
      <c r="E182" s="314" t="s">
        <v>2</v>
      </c>
      <c r="F182" s="313">
        <v>6120</v>
      </c>
      <c r="G182" s="313" t="s">
        <v>2</v>
      </c>
      <c r="H182" s="495" t="s">
        <v>214</v>
      </c>
      <c r="I182" s="246" t="s">
        <v>214</v>
      </c>
      <c r="J182" s="88" t="s">
        <v>214</v>
      </c>
      <c r="K182" s="247" t="s">
        <v>2</v>
      </c>
    </row>
    <row r="183" spans="1:11" s="109" customFormat="1" ht="13.5" customHeight="1" hidden="1" outlineLevel="1">
      <c r="A183" s="104"/>
      <c r="B183" s="464" t="s">
        <v>670</v>
      </c>
      <c r="C183" s="245" t="s">
        <v>358</v>
      </c>
      <c r="D183" s="315" t="s">
        <v>2</v>
      </c>
      <c r="E183" s="314" t="s">
        <v>2</v>
      </c>
      <c r="F183" s="313">
        <v>2997</v>
      </c>
      <c r="G183" s="313" t="s">
        <v>2</v>
      </c>
      <c r="H183" s="495" t="s">
        <v>214</v>
      </c>
      <c r="I183" s="246" t="s">
        <v>214</v>
      </c>
      <c r="J183" s="88" t="s">
        <v>214</v>
      </c>
      <c r="K183" s="247" t="s">
        <v>2</v>
      </c>
    </row>
    <row r="184" spans="1:11" s="109" customFormat="1" ht="13.5" customHeight="1" hidden="1" outlineLevel="1">
      <c r="A184" s="104"/>
      <c r="B184" s="464" t="s">
        <v>671</v>
      </c>
      <c r="C184" s="245" t="s">
        <v>324</v>
      </c>
      <c r="D184" s="315" t="s">
        <v>2</v>
      </c>
      <c r="E184" s="314" t="s">
        <v>2</v>
      </c>
      <c r="F184" s="313">
        <v>6000</v>
      </c>
      <c r="G184" s="313" t="s">
        <v>2</v>
      </c>
      <c r="H184" s="495" t="s">
        <v>214</v>
      </c>
      <c r="I184" s="246" t="s">
        <v>214</v>
      </c>
      <c r="J184" s="88" t="s">
        <v>214</v>
      </c>
      <c r="K184" s="247" t="s">
        <v>2</v>
      </c>
    </row>
    <row r="185" spans="1:11" s="109" customFormat="1" ht="13.5" customHeight="1" hidden="1" outlineLevel="1">
      <c r="A185" s="104"/>
      <c r="B185" s="464" t="s">
        <v>672</v>
      </c>
      <c r="C185" s="245" t="s">
        <v>359</v>
      </c>
      <c r="D185" s="315" t="s">
        <v>2</v>
      </c>
      <c r="E185" s="314" t="s">
        <v>2</v>
      </c>
      <c r="F185" s="313">
        <v>1701</v>
      </c>
      <c r="G185" s="313" t="s">
        <v>2</v>
      </c>
      <c r="H185" s="495" t="s">
        <v>214</v>
      </c>
      <c r="I185" s="246" t="s">
        <v>214</v>
      </c>
      <c r="J185" s="88" t="s">
        <v>214</v>
      </c>
      <c r="K185" s="247" t="s">
        <v>2</v>
      </c>
    </row>
    <row r="186" spans="1:11" s="109" customFormat="1" ht="13.5" customHeight="1" hidden="1" outlineLevel="1">
      <c r="A186" s="104"/>
      <c r="B186" s="464" t="s">
        <v>673</v>
      </c>
      <c r="C186" s="245" t="s">
        <v>396</v>
      </c>
      <c r="D186" s="315" t="s">
        <v>2</v>
      </c>
      <c r="E186" s="314" t="s">
        <v>2</v>
      </c>
      <c r="F186" s="313">
        <v>23000</v>
      </c>
      <c r="G186" s="313" t="s">
        <v>2</v>
      </c>
      <c r="H186" s="495" t="s">
        <v>214</v>
      </c>
      <c r="I186" s="246" t="s">
        <v>214</v>
      </c>
      <c r="J186" s="88" t="s">
        <v>214</v>
      </c>
      <c r="K186" s="247" t="s">
        <v>2</v>
      </c>
    </row>
    <row r="187" spans="1:11" s="109" customFormat="1" ht="13.5" customHeight="1" hidden="1" outlineLevel="1">
      <c r="A187" s="104"/>
      <c r="B187" s="464" t="s">
        <v>674</v>
      </c>
      <c r="C187" s="245" t="s">
        <v>623</v>
      </c>
      <c r="D187" s="315" t="s">
        <v>2</v>
      </c>
      <c r="E187" s="314" t="s">
        <v>2</v>
      </c>
      <c r="F187" s="313">
        <v>45634</v>
      </c>
      <c r="G187" s="313" t="s">
        <v>2</v>
      </c>
      <c r="H187" s="495" t="s">
        <v>214</v>
      </c>
      <c r="I187" s="246" t="s">
        <v>214</v>
      </c>
      <c r="J187" s="88" t="s">
        <v>214</v>
      </c>
      <c r="K187" s="247" t="s">
        <v>2</v>
      </c>
    </row>
    <row r="188" spans="1:11" s="109" customFormat="1" ht="13.5" customHeight="1" hidden="1" outlineLevel="1">
      <c r="A188" s="104"/>
      <c r="B188" s="464" t="s">
        <v>675</v>
      </c>
      <c r="C188" s="245" t="s">
        <v>566</v>
      </c>
      <c r="D188" s="315" t="s">
        <v>2</v>
      </c>
      <c r="E188" s="314" t="s">
        <v>2</v>
      </c>
      <c r="F188" s="313">
        <v>13050</v>
      </c>
      <c r="G188" s="313" t="s">
        <v>2</v>
      </c>
      <c r="H188" s="495" t="s">
        <v>214</v>
      </c>
      <c r="I188" s="246" t="s">
        <v>214</v>
      </c>
      <c r="J188" s="88" t="s">
        <v>214</v>
      </c>
      <c r="K188" s="247" t="s">
        <v>2</v>
      </c>
    </row>
    <row r="189" spans="1:11" s="109" customFormat="1" ht="13.5" customHeight="1" hidden="1" outlineLevel="1">
      <c r="A189" s="104"/>
      <c r="B189" s="464" t="s">
        <v>676</v>
      </c>
      <c r="C189" s="245" t="s">
        <v>624</v>
      </c>
      <c r="D189" s="315" t="s">
        <v>2</v>
      </c>
      <c r="E189" s="314" t="s">
        <v>2</v>
      </c>
      <c r="F189" s="313">
        <v>5700</v>
      </c>
      <c r="G189" s="313" t="s">
        <v>2</v>
      </c>
      <c r="H189" s="495" t="s">
        <v>214</v>
      </c>
      <c r="I189" s="246" t="s">
        <v>214</v>
      </c>
      <c r="J189" s="88" t="s">
        <v>214</v>
      </c>
      <c r="K189" s="247" t="s">
        <v>2</v>
      </c>
    </row>
    <row r="190" spans="1:11" s="109" customFormat="1" ht="13.5" customHeight="1" hidden="1" outlineLevel="1">
      <c r="A190" s="104"/>
      <c r="B190" s="464" t="s">
        <v>677</v>
      </c>
      <c r="C190" s="245" t="s">
        <v>306</v>
      </c>
      <c r="D190" s="315" t="s">
        <v>2</v>
      </c>
      <c r="E190" s="314" t="s">
        <v>2</v>
      </c>
      <c r="F190" s="313">
        <v>21478</v>
      </c>
      <c r="G190" s="313" t="s">
        <v>2</v>
      </c>
      <c r="H190" s="495" t="s">
        <v>214</v>
      </c>
      <c r="I190" s="246" t="s">
        <v>214</v>
      </c>
      <c r="J190" s="88" t="s">
        <v>214</v>
      </c>
      <c r="K190" s="247" t="s">
        <v>2</v>
      </c>
    </row>
    <row r="191" spans="1:11" s="109" customFormat="1" ht="13.5" customHeight="1" hidden="1" outlineLevel="1">
      <c r="A191" s="104"/>
      <c r="B191" s="464" t="s">
        <v>678</v>
      </c>
      <c r="C191" s="245" t="s">
        <v>361</v>
      </c>
      <c r="D191" s="315" t="s">
        <v>2</v>
      </c>
      <c r="E191" s="314" t="s">
        <v>2</v>
      </c>
      <c r="F191" s="313">
        <v>1887</v>
      </c>
      <c r="G191" s="313" t="s">
        <v>2</v>
      </c>
      <c r="H191" s="495" t="s">
        <v>214</v>
      </c>
      <c r="I191" s="246" t="s">
        <v>214</v>
      </c>
      <c r="J191" s="88" t="s">
        <v>214</v>
      </c>
      <c r="K191" s="247" t="s">
        <v>2</v>
      </c>
    </row>
    <row r="192" spans="1:11" s="109" customFormat="1" ht="13.5" customHeight="1" hidden="1" outlineLevel="1">
      <c r="A192" s="104"/>
      <c r="B192" s="464" t="s">
        <v>679</v>
      </c>
      <c r="C192" s="245" t="s">
        <v>363</v>
      </c>
      <c r="D192" s="315" t="s">
        <v>2</v>
      </c>
      <c r="E192" s="314" t="s">
        <v>2</v>
      </c>
      <c r="F192" s="313">
        <v>4700</v>
      </c>
      <c r="G192" s="313" t="s">
        <v>2</v>
      </c>
      <c r="H192" s="495" t="s">
        <v>214</v>
      </c>
      <c r="I192" s="246" t="s">
        <v>214</v>
      </c>
      <c r="J192" s="88" t="s">
        <v>214</v>
      </c>
      <c r="K192" s="247" t="s">
        <v>2</v>
      </c>
    </row>
    <row r="193" spans="1:11" s="109" customFormat="1" ht="13.5" customHeight="1" hidden="1" outlineLevel="1">
      <c r="A193" s="104"/>
      <c r="B193" s="464" t="s">
        <v>680</v>
      </c>
      <c r="C193" s="245" t="s">
        <v>503</v>
      </c>
      <c r="D193" s="315" t="s">
        <v>2</v>
      </c>
      <c r="E193" s="314" t="s">
        <v>2</v>
      </c>
      <c r="F193" s="313">
        <v>1466</v>
      </c>
      <c r="G193" s="313" t="s">
        <v>2</v>
      </c>
      <c r="H193" s="495" t="s">
        <v>214</v>
      </c>
      <c r="I193" s="246" t="s">
        <v>214</v>
      </c>
      <c r="J193" s="88" t="s">
        <v>214</v>
      </c>
      <c r="K193" s="247" t="s">
        <v>2</v>
      </c>
    </row>
    <row r="194" spans="1:11" s="109" customFormat="1" ht="13.5" customHeight="1" hidden="1" outlineLevel="1">
      <c r="A194" s="104"/>
      <c r="B194" s="464" t="s">
        <v>681</v>
      </c>
      <c r="C194" s="245" t="s">
        <v>364</v>
      </c>
      <c r="D194" s="315" t="s">
        <v>2</v>
      </c>
      <c r="E194" s="314" t="s">
        <v>2</v>
      </c>
      <c r="F194" s="313">
        <v>57000</v>
      </c>
      <c r="G194" s="313" t="s">
        <v>2</v>
      </c>
      <c r="H194" s="495" t="s">
        <v>214</v>
      </c>
      <c r="I194" s="246" t="s">
        <v>214</v>
      </c>
      <c r="J194" s="88" t="s">
        <v>214</v>
      </c>
      <c r="K194" s="247" t="s">
        <v>2</v>
      </c>
    </row>
    <row r="195" spans="1:11" s="109" customFormat="1" ht="13.5" customHeight="1" hidden="1" outlineLevel="1">
      <c r="A195" s="104"/>
      <c r="B195" s="464" t="s">
        <v>682</v>
      </c>
      <c r="C195" s="245" t="s">
        <v>365</v>
      </c>
      <c r="D195" s="315" t="s">
        <v>2</v>
      </c>
      <c r="E195" s="314" t="s">
        <v>2</v>
      </c>
      <c r="F195" s="313">
        <v>26100</v>
      </c>
      <c r="G195" s="313" t="s">
        <v>2</v>
      </c>
      <c r="H195" s="495" t="s">
        <v>214</v>
      </c>
      <c r="I195" s="246" t="s">
        <v>214</v>
      </c>
      <c r="J195" s="88" t="s">
        <v>214</v>
      </c>
      <c r="K195" s="247" t="s">
        <v>2</v>
      </c>
    </row>
    <row r="196" spans="1:11" s="109" customFormat="1" ht="13.5" customHeight="1" hidden="1" outlineLevel="1">
      <c r="A196" s="104"/>
      <c r="B196" s="464" t="s">
        <v>683</v>
      </c>
      <c r="C196" s="245" t="s">
        <v>367</v>
      </c>
      <c r="D196" s="315" t="s">
        <v>2</v>
      </c>
      <c r="E196" s="314" t="s">
        <v>2</v>
      </c>
      <c r="F196" s="313">
        <v>80408</v>
      </c>
      <c r="G196" s="313" t="s">
        <v>2</v>
      </c>
      <c r="H196" s="495" t="s">
        <v>214</v>
      </c>
      <c r="I196" s="246" t="s">
        <v>214</v>
      </c>
      <c r="J196" s="88" t="s">
        <v>214</v>
      </c>
      <c r="K196" s="247" t="s">
        <v>2</v>
      </c>
    </row>
    <row r="197" spans="1:11" s="109" customFormat="1" ht="13.5" customHeight="1" hidden="1" outlineLevel="1">
      <c r="A197" s="104"/>
      <c r="B197" s="464" t="s">
        <v>684</v>
      </c>
      <c r="C197" s="245" t="s">
        <v>325</v>
      </c>
      <c r="D197" s="315" t="s">
        <v>2</v>
      </c>
      <c r="E197" s="314" t="s">
        <v>2</v>
      </c>
      <c r="F197" s="313">
        <v>1705</v>
      </c>
      <c r="G197" s="313" t="s">
        <v>2</v>
      </c>
      <c r="H197" s="495" t="s">
        <v>214</v>
      </c>
      <c r="I197" s="246" t="s">
        <v>214</v>
      </c>
      <c r="J197" s="88" t="s">
        <v>214</v>
      </c>
      <c r="K197" s="247" t="s">
        <v>2</v>
      </c>
    </row>
    <row r="198" spans="1:11" s="109" customFormat="1" ht="13.5" customHeight="1" hidden="1" outlineLevel="1">
      <c r="A198" s="104"/>
      <c r="B198" s="464" t="s">
        <v>685</v>
      </c>
      <c r="C198" s="245" t="s">
        <v>307</v>
      </c>
      <c r="D198" s="315" t="s">
        <v>2</v>
      </c>
      <c r="E198" s="314" t="s">
        <v>2</v>
      </c>
      <c r="F198" s="313">
        <v>1670</v>
      </c>
      <c r="G198" s="313" t="s">
        <v>2</v>
      </c>
      <c r="H198" s="495" t="s">
        <v>214</v>
      </c>
      <c r="I198" s="246" t="s">
        <v>214</v>
      </c>
      <c r="J198" s="88" t="s">
        <v>214</v>
      </c>
      <c r="K198" s="247" t="s">
        <v>2</v>
      </c>
    </row>
    <row r="199" spans="1:11" s="109" customFormat="1" ht="13.5" customHeight="1" hidden="1" outlineLevel="1">
      <c r="A199" s="104"/>
      <c r="B199" s="464" t="s">
        <v>686</v>
      </c>
      <c r="C199" s="245" t="s">
        <v>369</v>
      </c>
      <c r="D199" s="315" t="s">
        <v>2</v>
      </c>
      <c r="E199" s="314" t="s">
        <v>2</v>
      </c>
      <c r="F199" s="313">
        <v>3300</v>
      </c>
      <c r="G199" s="313" t="s">
        <v>2</v>
      </c>
      <c r="H199" s="495" t="s">
        <v>214</v>
      </c>
      <c r="I199" s="246" t="s">
        <v>214</v>
      </c>
      <c r="J199" s="88" t="s">
        <v>214</v>
      </c>
      <c r="K199" s="247" t="s">
        <v>2</v>
      </c>
    </row>
    <row r="200" spans="1:11" s="109" customFormat="1" ht="13.5" customHeight="1" hidden="1" outlineLevel="1">
      <c r="A200" s="104"/>
      <c r="B200" s="464" t="s">
        <v>687</v>
      </c>
      <c r="C200" s="245" t="s">
        <v>370</v>
      </c>
      <c r="D200" s="315" t="s">
        <v>2</v>
      </c>
      <c r="E200" s="314" t="s">
        <v>2</v>
      </c>
      <c r="F200" s="313">
        <v>585</v>
      </c>
      <c r="G200" s="313" t="s">
        <v>2</v>
      </c>
      <c r="H200" s="495" t="s">
        <v>214</v>
      </c>
      <c r="I200" s="246" t="s">
        <v>214</v>
      </c>
      <c r="J200" s="88" t="s">
        <v>214</v>
      </c>
      <c r="K200" s="247" t="s">
        <v>2</v>
      </c>
    </row>
    <row r="201" spans="1:11" s="109" customFormat="1" ht="13.5" customHeight="1" hidden="1" outlineLevel="1">
      <c r="A201" s="104"/>
      <c r="B201" s="464" t="s">
        <v>688</v>
      </c>
      <c r="C201" s="245" t="s">
        <v>371</v>
      </c>
      <c r="D201" s="315" t="s">
        <v>2</v>
      </c>
      <c r="E201" s="314" t="s">
        <v>2</v>
      </c>
      <c r="F201" s="313">
        <v>259</v>
      </c>
      <c r="G201" s="313" t="s">
        <v>2</v>
      </c>
      <c r="H201" s="495" t="s">
        <v>214</v>
      </c>
      <c r="I201" s="246" t="s">
        <v>214</v>
      </c>
      <c r="J201" s="88" t="s">
        <v>214</v>
      </c>
      <c r="K201" s="247" t="s">
        <v>2</v>
      </c>
    </row>
    <row r="202" spans="1:11" s="109" customFormat="1" ht="13.5" customHeight="1" hidden="1" outlineLevel="1">
      <c r="A202" s="104"/>
      <c r="B202" s="464" t="s">
        <v>689</v>
      </c>
      <c r="C202" s="245" t="s">
        <v>385</v>
      </c>
      <c r="D202" s="315" t="s">
        <v>2</v>
      </c>
      <c r="E202" s="314" t="s">
        <v>2</v>
      </c>
      <c r="F202" s="313">
        <v>63000</v>
      </c>
      <c r="G202" s="313" t="s">
        <v>2</v>
      </c>
      <c r="H202" s="495" t="s">
        <v>214</v>
      </c>
      <c r="I202" s="246" t="s">
        <v>214</v>
      </c>
      <c r="J202" s="88" t="s">
        <v>214</v>
      </c>
      <c r="K202" s="247" t="s">
        <v>2</v>
      </c>
    </row>
    <row r="203" spans="1:11" s="109" customFormat="1" ht="13.5" customHeight="1" hidden="1" outlineLevel="1">
      <c r="A203" s="104"/>
      <c r="B203" s="464" t="s">
        <v>690</v>
      </c>
      <c r="C203" s="245" t="s">
        <v>372</v>
      </c>
      <c r="D203" s="315" t="s">
        <v>2</v>
      </c>
      <c r="E203" s="314" t="s">
        <v>2</v>
      </c>
      <c r="F203" s="313">
        <v>1651</v>
      </c>
      <c r="G203" s="313" t="s">
        <v>2</v>
      </c>
      <c r="H203" s="495" t="s">
        <v>214</v>
      </c>
      <c r="I203" s="246" t="s">
        <v>214</v>
      </c>
      <c r="J203" s="88" t="s">
        <v>214</v>
      </c>
      <c r="K203" s="247" t="s">
        <v>2</v>
      </c>
    </row>
    <row r="204" spans="1:11" s="109" customFormat="1" ht="13.5" customHeight="1" hidden="1" outlineLevel="1">
      <c r="A204" s="104"/>
      <c r="B204" s="464" t="s">
        <v>691</v>
      </c>
      <c r="C204" s="245" t="s">
        <v>310</v>
      </c>
      <c r="D204" s="315" t="s">
        <v>2</v>
      </c>
      <c r="E204" s="314" t="s">
        <v>2</v>
      </c>
      <c r="F204" s="313">
        <v>4661</v>
      </c>
      <c r="G204" s="313" t="s">
        <v>2</v>
      </c>
      <c r="H204" s="495" t="s">
        <v>214</v>
      </c>
      <c r="I204" s="246" t="s">
        <v>214</v>
      </c>
      <c r="J204" s="88" t="s">
        <v>214</v>
      </c>
      <c r="K204" s="247" t="s">
        <v>2</v>
      </c>
    </row>
    <row r="205" spans="1:11" s="109" customFormat="1" ht="13.5" customHeight="1" hidden="1" outlineLevel="1">
      <c r="A205" s="104"/>
      <c r="B205" s="464" t="s">
        <v>692</v>
      </c>
      <c r="C205" s="245" t="s">
        <v>309</v>
      </c>
      <c r="D205" s="315" t="s">
        <v>2</v>
      </c>
      <c r="E205" s="314" t="s">
        <v>2</v>
      </c>
      <c r="F205" s="313">
        <v>1263</v>
      </c>
      <c r="G205" s="313" t="s">
        <v>2</v>
      </c>
      <c r="H205" s="495" t="s">
        <v>214</v>
      </c>
      <c r="I205" s="246" t="s">
        <v>214</v>
      </c>
      <c r="J205" s="88" t="s">
        <v>214</v>
      </c>
      <c r="K205" s="247" t="s">
        <v>2</v>
      </c>
    </row>
    <row r="206" spans="1:11" s="109" customFormat="1" ht="13.5" customHeight="1" hidden="1" outlineLevel="1">
      <c r="A206" s="104"/>
      <c r="B206" s="464" t="s">
        <v>693</v>
      </c>
      <c r="C206" s="245" t="s">
        <v>376</v>
      </c>
      <c r="D206" s="315" t="s">
        <v>2</v>
      </c>
      <c r="E206" s="314" t="s">
        <v>2</v>
      </c>
      <c r="F206" s="313">
        <v>20196</v>
      </c>
      <c r="G206" s="313" t="s">
        <v>2</v>
      </c>
      <c r="H206" s="495" t="s">
        <v>214</v>
      </c>
      <c r="I206" s="246" t="s">
        <v>214</v>
      </c>
      <c r="J206" s="88" t="s">
        <v>214</v>
      </c>
      <c r="K206" s="247" t="s">
        <v>2</v>
      </c>
    </row>
    <row r="207" spans="1:11" s="109" customFormat="1" ht="13.5" customHeight="1" hidden="1" outlineLevel="1">
      <c r="A207" s="104"/>
      <c r="B207" s="464" t="s">
        <v>694</v>
      </c>
      <c r="C207" s="245" t="s">
        <v>313</v>
      </c>
      <c r="D207" s="315" t="s">
        <v>2</v>
      </c>
      <c r="E207" s="314" t="s">
        <v>2</v>
      </c>
      <c r="F207" s="313">
        <v>12800</v>
      </c>
      <c r="G207" s="313" t="s">
        <v>2</v>
      </c>
      <c r="H207" s="495" t="s">
        <v>214</v>
      </c>
      <c r="I207" s="246" t="s">
        <v>214</v>
      </c>
      <c r="J207" s="88" t="s">
        <v>214</v>
      </c>
      <c r="K207" s="247" t="s">
        <v>2</v>
      </c>
    </row>
    <row r="208" spans="1:11" s="109" customFormat="1" ht="13.5" customHeight="1" hidden="1" outlineLevel="1">
      <c r="A208" s="104"/>
      <c r="B208" s="464" t="s">
        <v>680</v>
      </c>
      <c r="C208" s="245" t="s">
        <v>315</v>
      </c>
      <c r="D208" s="315" t="s">
        <v>2</v>
      </c>
      <c r="E208" s="314" t="s">
        <v>2</v>
      </c>
      <c r="F208" s="313">
        <v>32919</v>
      </c>
      <c r="G208" s="313" t="s">
        <v>2</v>
      </c>
      <c r="H208" s="495" t="s">
        <v>214</v>
      </c>
      <c r="I208" s="246" t="s">
        <v>214</v>
      </c>
      <c r="J208" s="88" t="s">
        <v>214</v>
      </c>
      <c r="K208" s="247" t="s">
        <v>2</v>
      </c>
    </row>
    <row r="209" spans="1:11" s="109" customFormat="1" ht="13.5" customHeight="1" hidden="1" outlineLevel="1">
      <c r="A209" s="104"/>
      <c r="B209" s="464" t="s">
        <v>695</v>
      </c>
      <c r="C209" s="245" t="s">
        <v>314</v>
      </c>
      <c r="D209" s="315" t="s">
        <v>2</v>
      </c>
      <c r="E209" s="314" t="s">
        <v>2</v>
      </c>
      <c r="F209" s="313">
        <v>1269</v>
      </c>
      <c r="G209" s="313" t="s">
        <v>2</v>
      </c>
      <c r="H209" s="495" t="s">
        <v>214</v>
      </c>
      <c r="I209" s="246" t="s">
        <v>214</v>
      </c>
      <c r="J209" s="88" t="s">
        <v>214</v>
      </c>
      <c r="K209" s="247" t="s">
        <v>2</v>
      </c>
    </row>
    <row r="210" spans="1:11" s="109" customFormat="1" ht="13.5" customHeight="1" hidden="1" outlineLevel="1">
      <c r="A210" s="104"/>
      <c r="B210" s="464" t="s">
        <v>696</v>
      </c>
      <c r="C210" s="245" t="s">
        <v>379</v>
      </c>
      <c r="D210" s="315" t="s">
        <v>2</v>
      </c>
      <c r="E210" s="314" t="s">
        <v>2</v>
      </c>
      <c r="F210" s="313">
        <v>3272</v>
      </c>
      <c r="G210" s="313" t="s">
        <v>2</v>
      </c>
      <c r="H210" s="495" t="s">
        <v>214</v>
      </c>
      <c r="I210" s="246" t="s">
        <v>214</v>
      </c>
      <c r="J210" s="88" t="s">
        <v>214</v>
      </c>
      <c r="K210" s="247" t="s">
        <v>2</v>
      </c>
    </row>
    <row r="211" spans="1:11" s="109" customFormat="1" ht="13.5" customHeight="1" hidden="1" outlineLevel="1">
      <c r="A211" s="104"/>
      <c r="B211" s="464" t="s">
        <v>697</v>
      </c>
      <c r="C211" s="245" t="s">
        <v>381</v>
      </c>
      <c r="D211" s="315" t="s">
        <v>2</v>
      </c>
      <c r="E211" s="314" t="s">
        <v>2</v>
      </c>
      <c r="F211" s="313">
        <v>21913</v>
      </c>
      <c r="G211" s="313" t="s">
        <v>2</v>
      </c>
      <c r="H211" s="495" t="s">
        <v>214</v>
      </c>
      <c r="I211" s="246" t="s">
        <v>214</v>
      </c>
      <c r="J211" s="88" t="s">
        <v>214</v>
      </c>
      <c r="K211" s="247" t="s">
        <v>2</v>
      </c>
    </row>
    <row r="212" spans="1:11" s="109" customFormat="1" ht="13.5" customHeight="1" hidden="1" outlineLevel="1">
      <c r="A212" s="104"/>
      <c r="B212" s="464" t="s">
        <v>698</v>
      </c>
      <c r="C212" s="245" t="s">
        <v>383</v>
      </c>
      <c r="D212" s="315" t="s">
        <v>2</v>
      </c>
      <c r="E212" s="314" t="s">
        <v>2</v>
      </c>
      <c r="F212" s="313">
        <v>7600</v>
      </c>
      <c r="G212" s="313" t="s">
        <v>2</v>
      </c>
      <c r="H212" s="495" t="s">
        <v>214</v>
      </c>
      <c r="I212" s="246" t="s">
        <v>214</v>
      </c>
      <c r="J212" s="88" t="s">
        <v>214</v>
      </c>
      <c r="K212" s="247" t="s">
        <v>2</v>
      </c>
    </row>
    <row r="213" spans="1:11" s="109" customFormat="1" ht="13.5" customHeight="1" hidden="1" outlineLevel="1">
      <c r="A213" s="104"/>
      <c r="B213" s="464" t="s">
        <v>699</v>
      </c>
      <c r="C213" s="245" t="s">
        <v>625</v>
      </c>
      <c r="D213" s="315" t="s">
        <v>2</v>
      </c>
      <c r="E213" s="314" t="s">
        <v>2</v>
      </c>
      <c r="F213" s="313">
        <v>5154</v>
      </c>
      <c r="G213" s="313" t="s">
        <v>2</v>
      </c>
      <c r="H213" s="495" t="s">
        <v>214</v>
      </c>
      <c r="I213" s="246" t="s">
        <v>214</v>
      </c>
      <c r="J213" s="88" t="s">
        <v>214</v>
      </c>
      <c r="K213" s="247" t="s">
        <v>2</v>
      </c>
    </row>
    <row r="214" spans="1:11" s="109" customFormat="1" ht="13.5" customHeight="1" hidden="1" outlineLevel="1">
      <c r="A214" s="104"/>
      <c r="B214" s="464" t="s">
        <v>700</v>
      </c>
      <c r="C214" s="245" t="s">
        <v>384</v>
      </c>
      <c r="D214" s="315" t="s">
        <v>2</v>
      </c>
      <c r="E214" s="314" t="s">
        <v>2</v>
      </c>
      <c r="F214" s="313">
        <v>8000</v>
      </c>
      <c r="G214" s="313" t="s">
        <v>2</v>
      </c>
      <c r="H214" s="495" t="s">
        <v>214</v>
      </c>
      <c r="I214" s="246" t="s">
        <v>214</v>
      </c>
      <c r="J214" s="88" t="s">
        <v>214</v>
      </c>
      <c r="K214" s="247" t="s">
        <v>2</v>
      </c>
    </row>
    <row r="215" spans="1:11" s="109" customFormat="1" ht="13.5" customHeight="1" hidden="1" outlineLevel="1">
      <c r="A215" s="104"/>
      <c r="B215" s="464" t="s">
        <v>701</v>
      </c>
      <c r="C215" s="245" t="s">
        <v>397</v>
      </c>
      <c r="D215" s="315" t="s">
        <v>2</v>
      </c>
      <c r="E215" s="314" t="s">
        <v>2</v>
      </c>
      <c r="F215" s="313">
        <v>4639</v>
      </c>
      <c r="G215" s="313" t="s">
        <v>2</v>
      </c>
      <c r="H215" s="495" t="s">
        <v>214</v>
      </c>
      <c r="I215" s="246" t="s">
        <v>214</v>
      </c>
      <c r="J215" s="88" t="s">
        <v>214</v>
      </c>
      <c r="K215" s="247" t="s">
        <v>2</v>
      </c>
    </row>
    <row r="216" spans="1:11" s="109" customFormat="1" ht="13.5" customHeight="1" collapsed="1">
      <c r="A216" s="104"/>
      <c r="B216" s="463" t="s">
        <v>387</v>
      </c>
      <c r="C216" s="469" t="s">
        <v>825</v>
      </c>
      <c r="D216" s="305" t="s">
        <v>2</v>
      </c>
      <c r="E216" s="304" t="s">
        <v>2</v>
      </c>
      <c r="F216" s="303">
        <f>SUM(F217:F272)</f>
        <v>2750712</v>
      </c>
      <c r="G216" s="303"/>
      <c r="H216" s="496" t="s">
        <v>214</v>
      </c>
      <c r="I216" s="211" t="s">
        <v>214</v>
      </c>
      <c r="J216" s="38" t="s">
        <v>214</v>
      </c>
      <c r="K216" s="214" t="s">
        <v>2</v>
      </c>
    </row>
    <row r="217" spans="1:11" s="109" customFormat="1" ht="13.5" customHeight="1" hidden="1" outlineLevel="1">
      <c r="A217" s="104"/>
      <c r="B217" s="464" t="s">
        <v>567</v>
      </c>
      <c r="C217" s="244" t="s">
        <v>331</v>
      </c>
      <c r="D217" s="315" t="s">
        <v>2</v>
      </c>
      <c r="E217" s="314" t="s">
        <v>2</v>
      </c>
      <c r="F217" s="313">
        <v>845000</v>
      </c>
      <c r="G217" s="313" t="s">
        <v>2</v>
      </c>
      <c r="H217" s="495" t="s">
        <v>214</v>
      </c>
      <c r="I217" s="246" t="s">
        <v>214</v>
      </c>
      <c r="J217" s="88" t="s">
        <v>214</v>
      </c>
      <c r="K217" s="247" t="s">
        <v>2</v>
      </c>
    </row>
    <row r="218" spans="2:11" s="104" customFormat="1" ht="13.5" customHeight="1" hidden="1" outlineLevel="1" collapsed="1">
      <c r="B218" s="464" t="s">
        <v>568</v>
      </c>
      <c r="C218" s="244" t="s">
        <v>317</v>
      </c>
      <c r="D218" s="315" t="s">
        <v>2</v>
      </c>
      <c r="E218" s="314" t="s">
        <v>2</v>
      </c>
      <c r="F218" s="313">
        <v>66000</v>
      </c>
      <c r="G218" s="313" t="s">
        <v>2</v>
      </c>
      <c r="H218" s="495" t="s">
        <v>214</v>
      </c>
      <c r="I218" s="246" t="s">
        <v>214</v>
      </c>
      <c r="J218" s="88" t="s">
        <v>214</v>
      </c>
      <c r="K218" s="247" t="s">
        <v>2</v>
      </c>
    </row>
    <row r="219" spans="1:11" s="109" customFormat="1" ht="13.5" customHeight="1" hidden="1" outlineLevel="1">
      <c r="A219" s="104"/>
      <c r="B219" s="464" t="s">
        <v>569</v>
      </c>
      <c r="C219" s="244" t="s">
        <v>332</v>
      </c>
      <c r="D219" s="315" t="s">
        <v>2</v>
      </c>
      <c r="E219" s="314" t="s">
        <v>2</v>
      </c>
      <c r="F219" s="313">
        <v>1600</v>
      </c>
      <c r="G219" s="313" t="s">
        <v>2</v>
      </c>
      <c r="H219" s="495" t="s">
        <v>214</v>
      </c>
      <c r="I219" s="246" t="s">
        <v>214</v>
      </c>
      <c r="J219" s="88" t="s">
        <v>214</v>
      </c>
      <c r="K219" s="247" t="s">
        <v>2</v>
      </c>
    </row>
    <row r="220" spans="1:11" s="109" customFormat="1" ht="13.5" customHeight="1" hidden="1" outlineLevel="1">
      <c r="A220" s="104"/>
      <c r="B220" s="464" t="s">
        <v>570</v>
      </c>
      <c r="C220" s="244" t="s">
        <v>333</v>
      </c>
      <c r="D220" s="315" t="s">
        <v>2</v>
      </c>
      <c r="E220" s="314" t="s">
        <v>2</v>
      </c>
      <c r="F220" s="313">
        <v>323000</v>
      </c>
      <c r="G220" s="313" t="s">
        <v>2</v>
      </c>
      <c r="H220" s="495" t="s">
        <v>214</v>
      </c>
      <c r="I220" s="246" t="s">
        <v>214</v>
      </c>
      <c r="J220" s="88" t="s">
        <v>214</v>
      </c>
      <c r="K220" s="247" t="s">
        <v>2</v>
      </c>
    </row>
    <row r="221" spans="1:11" s="109" customFormat="1" ht="13.5" customHeight="1" hidden="1" outlineLevel="1">
      <c r="A221" s="104"/>
      <c r="B221" s="464" t="s">
        <v>571</v>
      </c>
      <c r="C221" s="245" t="s">
        <v>334</v>
      </c>
      <c r="D221" s="315" t="s">
        <v>2</v>
      </c>
      <c r="E221" s="314" t="s">
        <v>2</v>
      </c>
      <c r="F221" s="313">
        <v>178000</v>
      </c>
      <c r="G221" s="313" t="s">
        <v>2</v>
      </c>
      <c r="H221" s="495" t="s">
        <v>214</v>
      </c>
      <c r="I221" s="246" t="s">
        <v>214</v>
      </c>
      <c r="J221" s="88" t="s">
        <v>214</v>
      </c>
      <c r="K221" s="247" t="s">
        <v>2</v>
      </c>
    </row>
    <row r="222" spans="1:11" s="109" customFormat="1" ht="13.5" customHeight="1" hidden="1" outlineLevel="1">
      <c r="A222" s="104"/>
      <c r="B222" s="464" t="s">
        <v>572</v>
      </c>
      <c r="C222" s="245" t="s">
        <v>339</v>
      </c>
      <c r="D222" s="315" t="s">
        <v>2</v>
      </c>
      <c r="E222" s="314" t="s">
        <v>2</v>
      </c>
      <c r="F222" s="313">
        <v>3800</v>
      </c>
      <c r="G222" s="313" t="s">
        <v>2</v>
      </c>
      <c r="H222" s="495" t="s">
        <v>214</v>
      </c>
      <c r="I222" s="246" t="s">
        <v>214</v>
      </c>
      <c r="J222" s="88" t="s">
        <v>214</v>
      </c>
      <c r="K222" s="247" t="s">
        <v>2</v>
      </c>
    </row>
    <row r="223" spans="1:11" s="109" customFormat="1" ht="13.5" customHeight="1" hidden="1" outlineLevel="1">
      <c r="A223" s="104"/>
      <c r="B223" s="464" t="s">
        <v>573</v>
      </c>
      <c r="C223" s="245" t="s">
        <v>337</v>
      </c>
      <c r="D223" s="315" t="s">
        <v>2</v>
      </c>
      <c r="E223" s="314" t="s">
        <v>2</v>
      </c>
      <c r="F223" s="313">
        <v>155000</v>
      </c>
      <c r="G223" s="313" t="s">
        <v>2</v>
      </c>
      <c r="H223" s="495" t="s">
        <v>214</v>
      </c>
      <c r="I223" s="246" t="s">
        <v>214</v>
      </c>
      <c r="J223" s="88" t="s">
        <v>214</v>
      </c>
      <c r="K223" s="247" t="s">
        <v>2</v>
      </c>
    </row>
    <row r="224" spans="1:11" s="109" customFormat="1" ht="13.5" customHeight="1" hidden="1" outlineLevel="1">
      <c r="A224" s="104"/>
      <c r="B224" s="464" t="s">
        <v>574</v>
      </c>
      <c r="C224" s="245" t="s">
        <v>336</v>
      </c>
      <c r="D224" s="315" t="s">
        <v>2</v>
      </c>
      <c r="E224" s="314" t="s">
        <v>2</v>
      </c>
      <c r="F224" s="313">
        <v>104000</v>
      </c>
      <c r="G224" s="313" t="s">
        <v>2</v>
      </c>
      <c r="H224" s="495" t="s">
        <v>214</v>
      </c>
      <c r="I224" s="246" t="s">
        <v>214</v>
      </c>
      <c r="J224" s="88" t="s">
        <v>214</v>
      </c>
      <c r="K224" s="247" t="s">
        <v>2</v>
      </c>
    </row>
    <row r="225" spans="1:11" s="109" customFormat="1" ht="13.5" customHeight="1" hidden="1" outlineLevel="1">
      <c r="A225" s="104"/>
      <c r="B225" s="464" t="s">
        <v>575</v>
      </c>
      <c r="C225" s="245" t="s">
        <v>338</v>
      </c>
      <c r="D225" s="315" t="s">
        <v>2</v>
      </c>
      <c r="E225" s="314" t="s">
        <v>2</v>
      </c>
      <c r="F225" s="313">
        <v>44000</v>
      </c>
      <c r="G225" s="313" t="s">
        <v>2</v>
      </c>
      <c r="H225" s="495" t="s">
        <v>214</v>
      </c>
      <c r="I225" s="246" t="s">
        <v>214</v>
      </c>
      <c r="J225" s="88" t="s">
        <v>214</v>
      </c>
      <c r="K225" s="247" t="s">
        <v>2</v>
      </c>
    </row>
    <row r="226" spans="1:11" s="109" customFormat="1" ht="13.5" customHeight="1" hidden="1" outlineLevel="1">
      <c r="A226" s="104"/>
      <c r="B226" s="464" t="s">
        <v>576</v>
      </c>
      <c r="C226" s="245" t="s">
        <v>341</v>
      </c>
      <c r="D226" s="315" t="s">
        <v>2</v>
      </c>
      <c r="E226" s="314" t="s">
        <v>2</v>
      </c>
      <c r="F226" s="313">
        <v>10816</v>
      </c>
      <c r="G226" s="313" t="s">
        <v>2</v>
      </c>
      <c r="H226" s="495" t="s">
        <v>214</v>
      </c>
      <c r="I226" s="246" t="s">
        <v>214</v>
      </c>
      <c r="J226" s="88" t="s">
        <v>214</v>
      </c>
      <c r="K226" s="247" t="s">
        <v>2</v>
      </c>
    </row>
    <row r="227" spans="1:11" s="109" customFormat="1" ht="13.5" customHeight="1" hidden="1" outlineLevel="1">
      <c r="A227" s="104"/>
      <c r="B227" s="464" t="s">
        <v>577</v>
      </c>
      <c r="C227" s="245" t="s">
        <v>340</v>
      </c>
      <c r="D227" s="315" t="s">
        <v>2</v>
      </c>
      <c r="E227" s="314" t="s">
        <v>2</v>
      </c>
      <c r="F227" s="313">
        <v>159000</v>
      </c>
      <c r="G227" s="313" t="s">
        <v>2</v>
      </c>
      <c r="H227" s="495" t="s">
        <v>214</v>
      </c>
      <c r="I227" s="246" t="s">
        <v>214</v>
      </c>
      <c r="J227" s="88" t="s">
        <v>214</v>
      </c>
      <c r="K227" s="247" t="s">
        <v>2</v>
      </c>
    </row>
    <row r="228" spans="1:11" s="109" customFormat="1" ht="13.5" customHeight="1" hidden="1" outlineLevel="1">
      <c r="A228" s="104"/>
      <c r="B228" s="464" t="s">
        <v>578</v>
      </c>
      <c r="C228" s="245" t="s">
        <v>342</v>
      </c>
      <c r="D228" s="315" t="s">
        <v>2</v>
      </c>
      <c r="E228" s="314" t="s">
        <v>2</v>
      </c>
      <c r="F228" s="313">
        <v>160</v>
      </c>
      <c r="G228" s="313" t="s">
        <v>2</v>
      </c>
      <c r="H228" s="495" t="s">
        <v>214</v>
      </c>
      <c r="I228" s="246" t="s">
        <v>214</v>
      </c>
      <c r="J228" s="88" t="s">
        <v>214</v>
      </c>
      <c r="K228" s="247" t="s">
        <v>2</v>
      </c>
    </row>
    <row r="229" spans="1:11" s="109" customFormat="1" ht="13.5" customHeight="1" hidden="1" outlineLevel="1">
      <c r="A229" s="104"/>
      <c r="B229" s="464" t="s">
        <v>579</v>
      </c>
      <c r="C229" s="245" t="s">
        <v>393</v>
      </c>
      <c r="D229" s="315" t="s">
        <v>2</v>
      </c>
      <c r="E229" s="314" t="s">
        <v>2</v>
      </c>
      <c r="F229" s="313">
        <v>142000</v>
      </c>
      <c r="G229" s="313" t="s">
        <v>2</v>
      </c>
      <c r="H229" s="495" t="s">
        <v>214</v>
      </c>
      <c r="I229" s="246" t="s">
        <v>214</v>
      </c>
      <c r="J229" s="88" t="s">
        <v>214</v>
      </c>
      <c r="K229" s="247" t="s">
        <v>2</v>
      </c>
    </row>
    <row r="230" spans="1:11" s="109" customFormat="1" ht="13.5" customHeight="1" hidden="1" outlineLevel="1">
      <c r="A230" s="104"/>
      <c r="B230" s="464" t="s">
        <v>580</v>
      </c>
      <c r="C230" s="245" t="s">
        <v>343</v>
      </c>
      <c r="D230" s="315" t="s">
        <v>2</v>
      </c>
      <c r="E230" s="314" t="s">
        <v>2</v>
      </c>
      <c r="F230" s="313">
        <v>139000</v>
      </c>
      <c r="G230" s="313" t="s">
        <v>2</v>
      </c>
      <c r="H230" s="495" t="s">
        <v>214</v>
      </c>
      <c r="I230" s="246" t="s">
        <v>214</v>
      </c>
      <c r="J230" s="88" t="s">
        <v>214</v>
      </c>
      <c r="K230" s="247" t="s">
        <v>2</v>
      </c>
    </row>
    <row r="231" spans="1:11" s="109" customFormat="1" ht="13.5" customHeight="1" hidden="1" outlineLevel="1">
      <c r="A231" s="104"/>
      <c r="B231" s="464" t="s">
        <v>581</v>
      </c>
      <c r="C231" s="245" t="s">
        <v>344</v>
      </c>
      <c r="D231" s="315" t="s">
        <v>2</v>
      </c>
      <c r="E231" s="314" t="s">
        <v>2</v>
      </c>
      <c r="F231" s="313">
        <v>17000</v>
      </c>
      <c r="G231" s="313" t="s">
        <v>2</v>
      </c>
      <c r="H231" s="495" t="s">
        <v>214</v>
      </c>
      <c r="I231" s="246" t="s">
        <v>214</v>
      </c>
      <c r="J231" s="88" t="s">
        <v>214</v>
      </c>
      <c r="K231" s="247" t="s">
        <v>2</v>
      </c>
    </row>
    <row r="232" spans="1:11" s="109" customFormat="1" ht="13.5" customHeight="1" hidden="1" outlineLevel="1">
      <c r="A232" s="104"/>
      <c r="B232" s="464" t="s">
        <v>582</v>
      </c>
      <c r="C232" s="245" t="s">
        <v>347</v>
      </c>
      <c r="D232" s="315" t="s">
        <v>2</v>
      </c>
      <c r="E232" s="314" t="s">
        <v>2</v>
      </c>
      <c r="F232" s="313">
        <v>169000</v>
      </c>
      <c r="G232" s="313" t="s">
        <v>2</v>
      </c>
      <c r="H232" s="495" t="s">
        <v>214</v>
      </c>
      <c r="I232" s="246" t="s">
        <v>214</v>
      </c>
      <c r="J232" s="88" t="s">
        <v>214</v>
      </c>
      <c r="K232" s="247" t="s">
        <v>2</v>
      </c>
    </row>
    <row r="233" spans="1:11" s="109" customFormat="1" ht="13.5" customHeight="1" hidden="1" outlineLevel="1">
      <c r="A233" s="104"/>
      <c r="B233" s="464" t="s">
        <v>583</v>
      </c>
      <c r="C233" s="245" t="s">
        <v>346</v>
      </c>
      <c r="D233" s="315" t="s">
        <v>2</v>
      </c>
      <c r="E233" s="314" t="s">
        <v>2</v>
      </c>
      <c r="F233" s="313">
        <v>21000</v>
      </c>
      <c r="G233" s="313" t="s">
        <v>2</v>
      </c>
      <c r="H233" s="495" t="s">
        <v>214</v>
      </c>
      <c r="I233" s="246" t="s">
        <v>214</v>
      </c>
      <c r="J233" s="88" t="s">
        <v>214</v>
      </c>
      <c r="K233" s="247" t="s">
        <v>2</v>
      </c>
    </row>
    <row r="234" spans="1:11" s="109" customFormat="1" ht="13.5" customHeight="1" hidden="1" outlineLevel="1">
      <c r="A234" s="104"/>
      <c r="B234" s="464" t="s">
        <v>584</v>
      </c>
      <c r="C234" s="245" t="s">
        <v>348</v>
      </c>
      <c r="D234" s="315" t="s">
        <v>2</v>
      </c>
      <c r="E234" s="314" t="s">
        <v>2</v>
      </c>
      <c r="F234" s="313">
        <v>16800</v>
      </c>
      <c r="G234" s="313" t="s">
        <v>2</v>
      </c>
      <c r="H234" s="495" t="s">
        <v>214</v>
      </c>
      <c r="I234" s="246" t="s">
        <v>214</v>
      </c>
      <c r="J234" s="88" t="s">
        <v>214</v>
      </c>
      <c r="K234" s="247" t="s">
        <v>2</v>
      </c>
    </row>
    <row r="235" spans="1:11" s="109" customFormat="1" ht="13.5" customHeight="1" hidden="1" outlineLevel="1">
      <c r="A235" s="104"/>
      <c r="B235" s="464" t="s">
        <v>585</v>
      </c>
      <c r="C235" s="245" t="s">
        <v>302</v>
      </c>
      <c r="D235" s="315" t="s">
        <v>2</v>
      </c>
      <c r="E235" s="314" t="s">
        <v>2</v>
      </c>
      <c r="F235" s="313">
        <v>4512</v>
      </c>
      <c r="G235" s="313" t="s">
        <v>2</v>
      </c>
      <c r="H235" s="495" t="s">
        <v>214</v>
      </c>
      <c r="I235" s="246" t="s">
        <v>214</v>
      </c>
      <c r="J235" s="88" t="s">
        <v>214</v>
      </c>
      <c r="K235" s="247" t="s">
        <v>2</v>
      </c>
    </row>
    <row r="236" spans="1:11" s="109" customFormat="1" ht="13.5" customHeight="1" hidden="1" outlineLevel="1">
      <c r="A236" s="104"/>
      <c r="B236" s="464" t="s">
        <v>586</v>
      </c>
      <c r="C236" s="245" t="s">
        <v>389</v>
      </c>
      <c r="D236" s="315" t="s">
        <v>2</v>
      </c>
      <c r="E236" s="314" t="s">
        <v>2</v>
      </c>
      <c r="F236" s="313">
        <v>4300</v>
      </c>
      <c r="G236" s="313" t="s">
        <v>2</v>
      </c>
      <c r="H236" s="495" t="s">
        <v>214</v>
      </c>
      <c r="I236" s="246" t="s">
        <v>214</v>
      </c>
      <c r="J236" s="88" t="s">
        <v>214</v>
      </c>
      <c r="K236" s="247" t="s">
        <v>2</v>
      </c>
    </row>
    <row r="237" spans="1:11" s="109" customFormat="1" ht="13.5" customHeight="1" hidden="1" outlineLevel="1">
      <c r="A237" s="104"/>
      <c r="B237" s="464" t="s">
        <v>587</v>
      </c>
      <c r="C237" s="245" t="s">
        <v>301</v>
      </c>
      <c r="D237" s="315" t="s">
        <v>2</v>
      </c>
      <c r="E237" s="314" t="s">
        <v>2</v>
      </c>
      <c r="F237" s="313">
        <v>13375</v>
      </c>
      <c r="G237" s="313" t="s">
        <v>2</v>
      </c>
      <c r="H237" s="495" t="s">
        <v>214</v>
      </c>
      <c r="I237" s="246" t="s">
        <v>214</v>
      </c>
      <c r="J237" s="88" t="s">
        <v>214</v>
      </c>
      <c r="K237" s="247" t="s">
        <v>2</v>
      </c>
    </row>
    <row r="238" spans="1:11" s="109" customFormat="1" ht="13.5" customHeight="1" hidden="1" outlineLevel="1">
      <c r="A238" s="104"/>
      <c r="B238" s="464" t="s">
        <v>588</v>
      </c>
      <c r="C238" s="245" t="s">
        <v>351</v>
      </c>
      <c r="D238" s="315" t="s">
        <v>2</v>
      </c>
      <c r="E238" s="314" t="s">
        <v>2</v>
      </c>
      <c r="F238" s="313">
        <v>2000</v>
      </c>
      <c r="G238" s="313" t="s">
        <v>2</v>
      </c>
      <c r="H238" s="495" t="s">
        <v>214</v>
      </c>
      <c r="I238" s="246" t="s">
        <v>214</v>
      </c>
      <c r="J238" s="88" t="s">
        <v>214</v>
      </c>
      <c r="K238" s="247" t="s">
        <v>2</v>
      </c>
    </row>
    <row r="239" spans="1:11" s="109" customFormat="1" ht="13.5" customHeight="1" hidden="1" outlineLevel="1">
      <c r="A239" s="104"/>
      <c r="B239" s="464" t="s">
        <v>589</v>
      </c>
      <c r="C239" s="245" t="s">
        <v>349</v>
      </c>
      <c r="D239" s="315" t="s">
        <v>2</v>
      </c>
      <c r="E239" s="314" t="s">
        <v>2</v>
      </c>
      <c r="F239" s="313">
        <v>5800</v>
      </c>
      <c r="G239" s="313" t="s">
        <v>2</v>
      </c>
      <c r="H239" s="495" t="s">
        <v>214</v>
      </c>
      <c r="I239" s="246" t="s">
        <v>214</v>
      </c>
      <c r="J239" s="88" t="s">
        <v>214</v>
      </c>
      <c r="K239" s="247" t="s">
        <v>2</v>
      </c>
    </row>
    <row r="240" spans="1:11" s="109" customFormat="1" ht="13.5" customHeight="1" hidden="1" outlineLevel="1">
      <c r="A240" s="104"/>
      <c r="B240" s="464" t="s">
        <v>590</v>
      </c>
      <c r="C240" s="245" t="s">
        <v>303</v>
      </c>
      <c r="D240" s="315" t="s">
        <v>2</v>
      </c>
      <c r="E240" s="314" t="s">
        <v>2</v>
      </c>
      <c r="F240" s="313">
        <v>366</v>
      </c>
      <c r="G240" s="313" t="s">
        <v>2</v>
      </c>
      <c r="H240" s="495" t="s">
        <v>214</v>
      </c>
      <c r="I240" s="246" t="s">
        <v>214</v>
      </c>
      <c r="J240" s="88" t="s">
        <v>214</v>
      </c>
      <c r="K240" s="247" t="s">
        <v>2</v>
      </c>
    </row>
    <row r="241" spans="1:11" s="109" customFormat="1" ht="13.5" customHeight="1" hidden="1" outlineLevel="1">
      <c r="A241" s="104"/>
      <c r="B241" s="464" t="s">
        <v>591</v>
      </c>
      <c r="C241" s="245" t="s">
        <v>304</v>
      </c>
      <c r="D241" s="315" t="s">
        <v>2</v>
      </c>
      <c r="E241" s="314" t="s">
        <v>2</v>
      </c>
      <c r="F241" s="313">
        <v>12949</v>
      </c>
      <c r="G241" s="313" t="s">
        <v>2</v>
      </c>
      <c r="H241" s="495" t="s">
        <v>214</v>
      </c>
      <c r="I241" s="246" t="s">
        <v>214</v>
      </c>
      <c r="J241" s="88" t="s">
        <v>214</v>
      </c>
      <c r="K241" s="247" t="s">
        <v>2</v>
      </c>
    </row>
    <row r="242" spans="1:11" s="109" customFormat="1" ht="13.5" customHeight="1" hidden="1" outlineLevel="1">
      <c r="A242" s="104"/>
      <c r="B242" s="464" t="s">
        <v>592</v>
      </c>
      <c r="C242" s="245" t="s">
        <v>350</v>
      </c>
      <c r="D242" s="315" t="s">
        <v>2</v>
      </c>
      <c r="E242" s="314" t="s">
        <v>2</v>
      </c>
      <c r="F242" s="313">
        <v>4200</v>
      </c>
      <c r="G242" s="313" t="s">
        <v>2</v>
      </c>
      <c r="H242" s="495" t="s">
        <v>214</v>
      </c>
      <c r="I242" s="246" t="s">
        <v>214</v>
      </c>
      <c r="J242" s="88" t="s">
        <v>214</v>
      </c>
      <c r="K242" s="247" t="s">
        <v>2</v>
      </c>
    </row>
    <row r="243" spans="1:11" s="109" customFormat="1" ht="13.5" customHeight="1" hidden="1" outlineLevel="1">
      <c r="A243" s="104"/>
      <c r="B243" s="464" t="s">
        <v>593</v>
      </c>
      <c r="C243" s="245" t="s">
        <v>318</v>
      </c>
      <c r="D243" s="315" t="s">
        <v>2</v>
      </c>
      <c r="E243" s="314" t="s">
        <v>2</v>
      </c>
      <c r="F243" s="313">
        <v>2187</v>
      </c>
      <c r="G243" s="313" t="s">
        <v>2</v>
      </c>
      <c r="H243" s="495" t="s">
        <v>214</v>
      </c>
      <c r="I243" s="246" t="s">
        <v>214</v>
      </c>
      <c r="J243" s="88" t="s">
        <v>214</v>
      </c>
      <c r="K243" s="247" t="s">
        <v>2</v>
      </c>
    </row>
    <row r="244" spans="1:11" s="109" customFormat="1" ht="13.5" customHeight="1" hidden="1" outlineLevel="1">
      <c r="A244" s="104"/>
      <c r="B244" s="464" t="s">
        <v>594</v>
      </c>
      <c r="C244" s="245" t="s">
        <v>353</v>
      </c>
      <c r="D244" s="315" t="s">
        <v>2</v>
      </c>
      <c r="E244" s="314" t="s">
        <v>2</v>
      </c>
      <c r="F244" s="313">
        <v>90548</v>
      </c>
      <c r="G244" s="313" t="s">
        <v>2</v>
      </c>
      <c r="H244" s="495" t="s">
        <v>214</v>
      </c>
      <c r="I244" s="246" t="s">
        <v>214</v>
      </c>
      <c r="J244" s="88" t="s">
        <v>214</v>
      </c>
      <c r="K244" s="247" t="s">
        <v>2</v>
      </c>
    </row>
    <row r="245" spans="1:11" s="109" customFormat="1" ht="13.5" customHeight="1" hidden="1" outlineLevel="1">
      <c r="A245" s="104"/>
      <c r="B245" s="464" t="s">
        <v>595</v>
      </c>
      <c r="C245" s="245" t="s">
        <v>305</v>
      </c>
      <c r="D245" s="315" t="s">
        <v>2</v>
      </c>
      <c r="E245" s="314" t="s">
        <v>2</v>
      </c>
      <c r="F245" s="313">
        <v>31525</v>
      </c>
      <c r="G245" s="313" t="s">
        <v>2</v>
      </c>
      <c r="H245" s="495" t="s">
        <v>214</v>
      </c>
      <c r="I245" s="246" t="s">
        <v>214</v>
      </c>
      <c r="J245" s="88" t="s">
        <v>214</v>
      </c>
      <c r="K245" s="247" t="s">
        <v>2</v>
      </c>
    </row>
    <row r="246" spans="1:11" s="109" customFormat="1" ht="13.5" customHeight="1" hidden="1" outlineLevel="1">
      <c r="A246" s="104"/>
      <c r="B246" s="464" t="s">
        <v>596</v>
      </c>
      <c r="C246" s="245" t="s">
        <v>320</v>
      </c>
      <c r="D246" s="315" t="s">
        <v>2</v>
      </c>
      <c r="E246" s="314" t="s">
        <v>2</v>
      </c>
      <c r="F246" s="313">
        <v>5440</v>
      </c>
      <c r="G246" s="313" t="s">
        <v>2</v>
      </c>
      <c r="H246" s="495" t="s">
        <v>214</v>
      </c>
      <c r="I246" s="246" t="s">
        <v>214</v>
      </c>
      <c r="J246" s="88" t="s">
        <v>214</v>
      </c>
      <c r="K246" s="247" t="s">
        <v>2</v>
      </c>
    </row>
    <row r="247" spans="1:11" s="109" customFormat="1" ht="13.5" customHeight="1" hidden="1" outlineLevel="1">
      <c r="A247" s="104"/>
      <c r="B247" s="464" t="s">
        <v>597</v>
      </c>
      <c r="C247" s="245" t="s">
        <v>319</v>
      </c>
      <c r="D247" s="315" t="s">
        <v>2</v>
      </c>
      <c r="E247" s="314" t="s">
        <v>2</v>
      </c>
      <c r="F247" s="313">
        <v>11527</v>
      </c>
      <c r="G247" s="313" t="s">
        <v>2</v>
      </c>
      <c r="H247" s="495" t="s">
        <v>214</v>
      </c>
      <c r="I247" s="246" t="s">
        <v>214</v>
      </c>
      <c r="J247" s="88" t="s">
        <v>214</v>
      </c>
      <c r="K247" s="247" t="s">
        <v>2</v>
      </c>
    </row>
    <row r="248" spans="1:11" s="109" customFormat="1" ht="13.5" customHeight="1" hidden="1" outlineLevel="1">
      <c r="A248" s="104"/>
      <c r="B248" s="464" t="s">
        <v>598</v>
      </c>
      <c r="C248" s="245" t="s">
        <v>321</v>
      </c>
      <c r="D248" s="315" t="s">
        <v>2</v>
      </c>
      <c r="E248" s="314" t="s">
        <v>2</v>
      </c>
      <c r="F248" s="313">
        <v>1232</v>
      </c>
      <c r="G248" s="313" t="s">
        <v>2</v>
      </c>
      <c r="H248" s="495" t="s">
        <v>214</v>
      </c>
      <c r="I248" s="246" t="s">
        <v>214</v>
      </c>
      <c r="J248" s="88" t="s">
        <v>214</v>
      </c>
      <c r="K248" s="247" t="s">
        <v>2</v>
      </c>
    </row>
    <row r="249" spans="1:11" s="109" customFormat="1" ht="13.5" customHeight="1" hidden="1" outlineLevel="1">
      <c r="A249" s="104"/>
      <c r="B249" s="464" t="s">
        <v>599</v>
      </c>
      <c r="C249" s="245" t="s">
        <v>395</v>
      </c>
      <c r="D249" s="315" t="s">
        <v>2</v>
      </c>
      <c r="E249" s="314" t="s">
        <v>2</v>
      </c>
      <c r="F249" s="313">
        <v>36000</v>
      </c>
      <c r="G249" s="313" t="s">
        <v>2</v>
      </c>
      <c r="H249" s="495" t="s">
        <v>214</v>
      </c>
      <c r="I249" s="246" t="s">
        <v>214</v>
      </c>
      <c r="J249" s="88" t="s">
        <v>214</v>
      </c>
      <c r="K249" s="247" t="s">
        <v>2</v>
      </c>
    </row>
    <row r="250" spans="1:11" s="109" customFormat="1" ht="13.5" customHeight="1" hidden="1" outlineLevel="1">
      <c r="A250" s="104"/>
      <c r="B250" s="464" t="s">
        <v>600</v>
      </c>
      <c r="C250" s="245" t="s">
        <v>323</v>
      </c>
      <c r="D250" s="315" t="s">
        <v>2</v>
      </c>
      <c r="E250" s="314" t="s">
        <v>2</v>
      </c>
      <c r="F250" s="313">
        <v>1834</v>
      </c>
      <c r="G250" s="313" t="s">
        <v>2</v>
      </c>
      <c r="H250" s="495" t="s">
        <v>214</v>
      </c>
      <c r="I250" s="246" t="s">
        <v>214</v>
      </c>
      <c r="J250" s="88" t="s">
        <v>214</v>
      </c>
      <c r="K250" s="247" t="s">
        <v>2</v>
      </c>
    </row>
    <row r="251" spans="1:11" s="109" customFormat="1" ht="13.5" customHeight="1" hidden="1" outlineLevel="1">
      <c r="A251" s="104"/>
      <c r="B251" s="464" t="s">
        <v>601</v>
      </c>
      <c r="C251" s="245" t="s">
        <v>322</v>
      </c>
      <c r="D251" s="315" t="s">
        <v>2</v>
      </c>
      <c r="E251" s="314" t="s">
        <v>2</v>
      </c>
      <c r="F251" s="313">
        <v>2204</v>
      </c>
      <c r="G251" s="313" t="s">
        <v>2</v>
      </c>
      <c r="H251" s="495" t="s">
        <v>214</v>
      </c>
      <c r="I251" s="246" t="s">
        <v>214</v>
      </c>
      <c r="J251" s="88" t="s">
        <v>214</v>
      </c>
      <c r="K251" s="247" t="s">
        <v>2</v>
      </c>
    </row>
    <row r="252" spans="1:11" s="109" customFormat="1" ht="13.5" customHeight="1" hidden="1" outlineLevel="1">
      <c r="A252" s="104"/>
      <c r="B252" s="464" t="s">
        <v>602</v>
      </c>
      <c r="C252" s="245" t="s">
        <v>324</v>
      </c>
      <c r="D252" s="315" t="s">
        <v>2</v>
      </c>
      <c r="E252" s="314" t="s">
        <v>2</v>
      </c>
      <c r="F252" s="313">
        <v>256</v>
      </c>
      <c r="G252" s="313" t="s">
        <v>2</v>
      </c>
      <c r="H252" s="495" t="s">
        <v>214</v>
      </c>
      <c r="I252" s="246" t="s">
        <v>214</v>
      </c>
      <c r="J252" s="88" t="s">
        <v>214</v>
      </c>
      <c r="K252" s="247" t="s">
        <v>2</v>
      </c>
    </row>
    <row r="253" spans="1:11" s="109" customFormat="1" ht="13.5" customHeight="1" hidden="1" outlineLevel="1">
      <c r="A253" s="104"/>
      <c r="B253" s="464" t="s">
        <v>603</v>
      </c>
      <c r="C253" s="245" t="s">
        <v>359</v>
      </c>
      <c r="D253" s="315" t="s">
        <v>2</v>
      </c>
      <c r="E253" s="314" t="s">
        <v>2</v>
      </c>
      <c r="F253" s="313">
        <v>58</v>
      </c>
      <c r="G253" s="313" t="s">
        <v>2</v>
      </c>
      <c r="H253" s="495" t="s">
        <v>214</v>
      </c>
      <c r="I253" s="246" t="s">
        <v>214</v>
      </c>
      <c r="J253" s="88" t="s">
        <v>214</v>
      </c>
      <c r="K253" s="247" t="s">
        <v>2</v>
      </c>
    </row>
    <row r="254" spans="1:11" s="109" customFormat="1" ht="13.5" customHeight="1" hidden="1" outlineLevel="1">
      <c r="A254" s="104"/>
      <c r="B254" s="464" t="s">
        <v>604</v>
      </c>
      <c r="C254" s="245" t="s">
        <v>396</v>
      </c>
      <c r="D254" s="315" t="s">
        <v>2</v>
      </c>
      <c r="E254" s="314" t="s">
        <v>2</v>
      </c>
      <c r="F254" s="313">
        <v>8600</v>
      </c>
      <c r="G254" s="313" t="s">
        <v>2</v>
      </c>
      <c r="H254" s="495" t="s">
        <v>214</v>
      </c>
      <c r="I254" s="246" t="s">
        <v>214</v>
      </c>
      <c r="J254" s="88" t="s">
        <v>214</v>
      </c>
      <c r="K254" s="247" t="s">
        <v>2</v>
      </c>
    </row>
    <row r="255" spans="1:11" s="109" customFormat="1" ht="13.5" customHeight="1" hidden="1" outlineLevel="1">
      <c r="A255" s="104"/>
      <c r="B255" s="464" t="s">
        <v>605</v>
      </c>
      <c r="C255" s="245" t="s">
        <v>566</v>
      </c>
      <c r="D255" s="315" t="s">
        <v>2</v>
      </c>
      <c r="E255" s="314" t="s">
        <v>2</v>
      </c>
      <c r="F255" s="313">
        <v>85</v>
      </c>
      <c r="G255" s="313" t="s">
        <v>2</v>
      </c>
      <c r="H255" s="495" t="s">
        <v>214</v>
      </c>
      <c r="I255" s="246" t="s">
        <v>214</v>
      </c>
      <c r="J255" s="88" t="s">
        <v>214</v>
      </c>
      <c r="K255" s="247" t="s">
        <v>2</v>
      </c>
    </row>
    <row r="256" spans="1:11" s="109" customFormat="1" ht="13.5" customHeight="1" hidden="1" outlineLevel="1">
      <c r="A256" s="104"/>
      <c r="B256" s="464" t="s">
        <v>606</v>
      </c>
      <c r="C256" s="245" t="s">
        <v>361</v>
      </c>
      <c r="D256" s="315" t="s">
        <v>2</v>
      </c>
      <c r="E256" s="314" t="s">
        <v>2</v>
      </c>
      <c r="F256" s="313">
        <v>592</v>
      </c>
      <c r="G256" s="313" t="s">
        <v>2</v>
      </c>
      <c r="H256" s="495" t="s">
        <v>214</v>
      </c>
      <c r="I256" s="246" t="s">
        <v>214</v>
      </c>
      <c r="J256" s="88" t="s">
        <v>214</v>
      </c>
      <c r="K256" s="247" t="s">
        <v>2</v>
      </c>
    </row>
    <row r="257" spans="1:11" s="109" customFormat="1" ht="13.5" customHeight="1" hidden="1" outlineLevel="1">
      <c r="A257" s="104"/>
      <c r="B257" s="464" t="s">
        <v>607</v>
      </c>
      <c r="C257" s="245" t="s">
        <v>503</v>
      </c>
      <c r="D257" s="315" t="s">
        <v>2</v>
      </c>
      <c r="E257" s="314" t="s">
        <v>2</v>
      </c>
      <c r="F257" s="313">
        <v>6903</v>
      </c>
      <c r="G257" s="313" t="s">
        <v>2</v>
      </c>
      <c r="H257" s="495" t="s">
        <v>214</v>
      </c>
      <c r="I257" s="246" t="s">
        <v>214</v>
      </c>
      <c r="J257" s="88" t="s">
        <v>214</v>
      </c>
      <c r="K257" s="247" t="s">
        <v>2</v>
      </c>
    </row>
    <row r="258" spans="1:11" s="109" customFormat="1" ht="13.5" customHeight="1" hidden="1" outlineLevel="1">
      <c r="A258" s="104"/>
      <c r="B258" s="464" t="s">
        <v>608</v>
      </c>
      <c r="C258" s="245" t="s">
        <v>364</v>
      </c>
      <c r="D258" s="315" t="s">
        <v>2</v>
      </c>
      <c r="E258" s="314" t="s">
        <v>2</v>
      </c>
      <c r="F258" s="313">
        <v>38586</v>
      </c>
      <c r="G258" s="313" t="s">
        <v>2</v>
      </c>
      <c r="H258" s="495" t="s">
        <v>214</v>
      </c>
      <c r="I258" s="246" t="s">
        <v>214</v>
      </c>
      <c r="J258" s="88" t="s">
        <v>214</v>
      </c>
      <c r="K258" s="247" t="s">
        <v>2</v>
      </c>
    </row>
    <row r="259" spans="1:11" s="109" customFormat="1" ht="13.5" customHeight="1" hidden="1" outlineLevel="1">
      <c r="A259" s="104"/>
      <c r="B259" s="464" t="s">
        <v>609</v>
      </c>
      <c r="C259" s="245" t="s">
        <v>325</v>
      </c>
      <c r="D259" s="315" t="s">
        <v>2</v>
      </c>
      <c r="E259" s="314" t="s">
        <v>2</v>
      </c>
      <c r="F259" s="313">
        <v>1388</v>
      </c>
      <c r="G259" s="313" t="s">
        <v>2</v>
      </c>
      <c r="H259" s="495" t="s">
        <v>214</v>
      </c>
      <c r="I259" s="246" t="s">
        <v>214</v>
      </c>
      <c r="J259" s="88" t="s">
        <v>214</v>
      </c>
      <c r="K259" s="247" t="s">
        <v>2</v>
      </c>
    </row>
    <row r="260" spans="1:11" s="109" customFormat="1" ht="13.5" customHeight="1" hidden="1" outlineLevel="1">
      <c r="A260" s="104"/>
      <c r="B260" s="464" t="s">
        <v>610</v>
      </c>
      <c r="C260" s="245" t="s">
        <v>307</v>
      </c>
      <c r="D260" s="315" t="s">
        <v>2</v>
      </c>
      <c r="E260" s="314" t="s">
        <v>2</v>
      </c>
      <c r="F260" s="313">
        <v>9291</v>
      </c>
      <c r="G260" s="313" t="s">
        <v>2</v>
      </c>
      <c r="H260" s="495" t="s">
        <v>214</v>
      </c>
      <c r="I260" s="246" t="s">
        <v>214</v>
      </c>
      <c r="J260" s="88" t="s">
        <v>214</v>
      </c>
      <c r="K260" s="247" t="s">
        <v>2</v>
      </c>
    </row>
    <row r="261" spans="1:11" s="109" customFormat="1" ht="13.5" customHeight="1" hidden="1" outlineLevel="1">
      <c r="A261" s="104"/>
      <c r="B261" s="464" t="s">
        <v>611</v>
      </c>
      <c r="C261" s="245" t="s">
        <v>370</v>
      </c>
      <c r="D261" s="315" t="s">
        <v>2</v>
      </c>
      <c r="E261" s="314" t="s">
        <v>2</v>
      </c>
      <c r="F261" s="313">
        <v>1600</v>
      </c>
      <c r="G261" s="313" t="s">
        <v>2</v>
      </c>
      <c r="H261" s="495" t="s">
        <v>214</v>
      </c>
      <c r="I261" s="246" t="s">
        <v>214</v>
      </c>
      <c r="J261" s="88" t="s">
        <v>214</v>
      </c>
      <c r="K261" s="247" t="s">
        <v>2</v>
      </c>
    </row>
    <row r="262" spans="1:11" s="109" customFormat="1" ht="13.5" customHeight="1" hidden="1" outlineLevel="1">
      <c r="A262" s="104"/>
      <c r="B262" s="464" t="s">
        <v>612</v>
      </c>
      <c r="C262" s="245" t="s">
        <v>385</v>
      </c>
      <c r="D262" s="315" t="s">
        <v>2</v>
      </c>
      <c r="E262" s="314" t="s">
        <v>2</v>
      </c>
      <c r="F262" s="313">
        <v>460</v>
      </c>
      <c r="G262" s="313" t="s">
        <v>2</v>
      </c>
      <c r="H262" s="495" t="s">
        <v>214</v>
      </c>
      <c r="I262" s="246" t="s">
        <v>214</v>
      </c>
      <c r="J262" s="88" t="s">
        <v>214</v>
      </c>
      <c r="K262" s="247" t="s">
        <v>2</v>
      </c>
    </row>
    <row r="263" spans="1:11" s="109" customFormat="1" ht="13.5" customHeight="1" hidden="1" outlineLevel="1">
      <c r="A263" s="104"/>
      <c r="B263" s="464" t="s">
        <v>613</v>
      </c>
      <c r="C263" s="245" t="s">
        <v>372</v>
      </c>
      <c r="D263" s="315" t="s">
        <v>2</v>
      </c>
      <c r="E263" s="314" t="s">
        <v>2</v>
      </c>
      <c r="F263" s="313">
        <v>14833</v>
      </c>
      <c r="G263" s="313" t="s">
        <v>2</v>
      </c>
      <c r="H263" s="495" t="s">
        <v>214</v>
      </c>
      <c r="I263" s="246" t="s">
        <v>214</v>
      </c>
      <c r="J263" s="88" t="s">
        <v>214</v>
      </c>
      <c r="K263" s="247" t="s">
        <v>2</v>
      </c>
    </row>
    <row r="264" spans="1:11" s="109" customFormat="1" ht="13.5" customHeight="1" hidden="1" outlineLevel="1">
      <c r="A264" s="104"/>
      <c r="B264" s="464" t="s">
        <v>614</v>
      </c>
      <c r="C264" s="245" t="s">
        <v>310</v>
      </c>
      <c r="D264" s="315" t="s">
        <v>2</v>
      </c>
      <c r="E264" s="314" t="s">
        <v>2</v>
      </c>
      <c r="F264" s="313">
        <v>430</v>
      </c>
      <c r="G264" s="313" t="s">
        <v>2</v>
      </c>
      <c r="H264" s="495" t="s">
        <v>214</v>
      </c>
      <c r="I264" s="246" t="s">
        <v>214</v>
      </c>
      <c r="J264" s="88" t="s">
        <v>214</v>
      </c>
      <c r="K264" s="247" t="s">
        <v>2</v>
      </c>
    </row>
    <row r="265" spans="1:11" s="109" customFormat="1" ht="13.5" customHeight="1" hidden="1" outlineLevel="1">
      <c r="A265" s="104"/>
      <c r="B265" s="464" t="s">
        <v>615</v>
      </c>
      <c r="C265" s="245" t="s">
        <v>309</v>
      </c>
      <c r="D265" s="315" t="s">
        <v>2</v>
      </c>
      <c r="E265" s="314" t="s">
        <v>2</v>
      </c>
      <c r="F265" s="313">
        <v>2069</v>
      </c>
      <c r="G265" s="313" t="s">
        <v>2</v>
      </c>
      <c r="H265" s="495" t="s">
        <v>214</v>
      </c>
      <c r="I265" s="246" t="s">
        <v>214</v>
      </c>
      <c r="J265" s="88" t="s">
        <v>214</v>
      </c>
      <c r="K265" s="247" t="s">
        <v>2</v>
      </c>
    </row>
    <row r="266" spans="1:11" s="109" customFormat="1" ht="13.5" customHeight="1" hidden="1" outlineLevel="1">
      <c r="A266" s="104"/>
      <c r="B266" s="464" t="s">
        <v>616</v>
      </c>
      <c r="C266" s="245" t="s">
        <v>313</v>
      </c>
      <c r="D266" s="315" t="s">
        <v>2</v>
      </c>
      <c r="E266" s="314" t="s">
        <v>2</v>
      </c>
      <c r="F266" s="313">
        <v>299</v>
      </c>
      <c r="G266" s="313" t="s">
        <v>2</v>
      </c>
      <c r="H266" s="495" t="s">
        <v>214</v>
      </c>
      <c r="I266" s="246" t="s">
        <v>214</v>
      </c>
      <c r="J266" s="88" t="s">
        <v>214</v>
      </c>
      <c r="K266" s="247" t="s">
        <v>2</v>
      </c>
    </row>
    <row r="267" spans="1:11" s="109" customFormat="1" ht="13.5" customHeight="1" hidden="1" outlineLevel="1">
      <c r="A267" s="104"/>
      <c r="B267" s="464" t="s">
        <v>617</v>
      </c>
      <c r="C267" s="245" t="s">
        <v>315</v>
      </c>
      <c r="D267" s="315" t="s">
        <v>2</v>
      </c>
      <c r="E267" s="314" t="s">
        <v>2</v>
      </c>
      <c r="F267" s="313">
        <v>17731</v>
      </c>
      <c r="G267" s="313" t="s">
        <v>2</v>
      </c>
      <c r="H267" s="495" t="s">
        <v>214</v>
      </c>
      <c r="I267" s="246" t="s">
        <v>214</v>
      </c>
      <c r="J267" s="88" t="s">
        <v>214</v>
      </c>
      <c r="K267" s="247" t="s">
        <v>2</v>
      </c>
    </row>
    <row r="268" spans="1:11" s="109" customFormat="1" ht="13.5" customHeight="1" hidden="1" outlineLevel="1">
      <c r="A268" s="104"/>
      <c r="B268" s="464" t="s">
        <v>618</v>
      </c>
      <c r="C268" s="245" t="s">
        <v>314</v>
      </c>
      <c r="D268" s="315" t="s">
        <v>2</v>
      </c>
      <c r="E268" s="314" t="s">
        <v>2</v>
      </c>
      <c r="F268" s="313">
        <v>6864</v>
      </c>
      <c r="G268" s="313" t="s">
        <v>2</v>
      </c>
      <c r="H268" s="495" t="s">
        <v>214</v>
      </c>
      <c r="I268" s="246" t="s">
        <v>214</v>
      </c>
      <c r="J268" s="88" t="s">
        <v>214</v>
      </c>
      <c r="K268" s="247" t="s">
        <v>2</v>
      </c>
    </row>
    <row r="269" spans="1:11" s="109" customFormat="1" ht="13.5" customHeight="1" hidden="1" outlineLevel="1">
      <c r="A269" s="104"/>
      <c r="B269" s="464" t="s">
        <v>619</v>
      </c>
      <c r="C269" s="245" t="s">
        <v>379</v>
      </c>
      <c r="D269" s="315" t="s">
        <v>2</v>
      </c>
      <c r="E269" s="314" t="s">
        <v>2</v>
      </c>
      <c r="F269" s="313">
        <v>11248</v>
      </c>
      <c r="G269" s="313" t="s">
        <v>2</v>
      </c>
      <c r="H269" s="495" t="s">
        <v>214</v>
      </c>
      <c r="I269" s="246" t="s">
        <v>214</v>
      </c>
      <c r="J269" s="88" t="s">
        <v>214</v>
      </c>
      <c r="K269" s="247" t="s">
        <v>2</v>
      </c>
    </row>
    <row r="270" spans="1:11" s="109" customFormat="1" ht="13.5" customHeight="1" hidden="1" outlineLevel="1">
      <c r="A270" s="104"/>
      <c r="B270" s="464" t="s">
        <v>620</v>
      </c>
      <c r="C270" s="245" t="s">
        <v>381</v>
      </c>
      <c r="D270" s="315" t="s">
        <v>2</v>
      </c>
      <c r="E270" s="314" t="s">
        <v>2</v>
      </c>
      <c r="F270" s="313">
        <v>3834</v>
      </c>
      <c r="G270" s="313" t="s">
        <v>2</v>
      </c>
      <c r="H270" s="495" t="s">
        <v>214</v>
      </c>
      <c r="I270" s="246" t="s">
        <v>214</v>
      </c>
      <c r="J270" s="88" t="s">
        <v>214</v>
      </c>
      <c r="K270" s="247" t="s">
        <v>2</v>
      </c>
    </row>
    <row r="271" spans="1:11" s="109" customFormat="1" ht="13.5" customHeight="1" hidden="1" outlineLevel="1">
      <c r="A271" s="104"/>
      <c r="B271" s="464" t="s">
        <v>621</v>
      </c>
      <c r="C271" s="245" t="s">
        <v>383</v>
      </c>
      <c r="D271" s="315" t="s">
        <v>2</v>
      </c>
      <c r="E271" s="314" t="s">
        <v>2</v>
      </c>
      <c r="F271" s="313">
        <v>101</v>
      </c>
      <c r="G271" s="313" t="s">
        <v>2</v>
      </c>
      <c r="H271" s="495" t="s">
        <v>214</v>
      </c>
      <c r="I271" s="246" t="s">
        <v>214</v>
      </c>
      <c r="J271" s="88" t="s">
        <v>214</v>
      </c>
      <c r="K271" s="247" t="s">
        <v>2</v>
      </c>
    </row>
    <row r="272" spans="1:11" s="109" customFormat="1" ht="13.5" customHeight="1" hidden="1" outlineLevel="1">
      <c r="A272" s="104"/>
      <c r="B272" s="464" t="s">
        <v>622</v>
      </c>
      <c r="C272" s="245" t="s">
        <v>397</v>
      </c>
      <c r="D272" s="315" t="s">
        <v>2</v>
      </c>
      <c r="E272" s="314" t="s">
        <v>2</v>
      </c>
      <c r="F272" s="313">
        <v>309</v>
      </c>
      <c r="G272" s="313" t="s">
        <v>2</v>
      </c>
      <c r="H272" s="495" t="s">
        <v>214</v>
      </c>
      <c r="I272" s="246" t="s">
        <v>214</v>
      </c>
      <c r="J272" s="88" t="s">
        <v>214</v>
      </c>
      <c r="K272" s="247" t="s">
        <v>2</v>
      </c>
    </row>
    <row r="273" spans="1:11" s="109" customFormat="1" ht="13.5" customHeight="1" collapsed="1">
      <c r="A273" s="104"/>
      <c r="B273" s="463" t="s">
        <v>402</v>
      </c>
      <c r="C273" s="469" t="s">
        <v>825</v>
      </c>
      <c r="D273" s="305"/>
      <c r="E273" s="304"/>
      <c r="F273" s="303">
        <f>SUM(F274:F323)</f>
        <v>8152916</v>
      </c>
      <c r="G273" s="303"/>
      <c r="H273" s="496" t="s">
        <v>214</v>
      </c>
      <c r="I273" s="211" t="s">
        <v>214</v>
      </c>
      <c r="J273" s="38" t="s">
        <v>214</v>
      </c>
      <c r="K273" s="214" t="s">
        <v>2</v>
      </c>
    </row>
    <row r="274" spans="1:11" s="109" customFormat="1" ht="13.5" customHeight="1" hidden="1" outlineLevel="1">
      <c r="A274" s="104"/>
      <c r="B274" s="464" t="s">
        <v>709</v>
      </c>
      <c r="C274" s="244" t="s">
        <v>331</v>
      </c>
      <c r="D274" s="315" t="s">
        <v>2</v>
      </c>
      <c r="E274" s="314" t="s">
        <v>2</v>
      </c>
      <c r="F274" s="313">
        <v>1290000</v>
      </c>
      <c r="G274" s="313"/>
      <c r="H274" s="495" t="s">
        <v>214</v>
      </c>
      <c r="I274" s="246" t="s">
        <v>330</v>
      </c>
      <c r="J274" s="88" t="s">
        <v>330</v>
      </c>
      <c r="K274" s="247"/>
    </row>
    <row r="275" spans="2:11" s="104" customFormat="1" ht="13.5" customHeight="1" hidden="1" outlineLevel="1" collapsed="1">
      <c r="B275" s="464" t="s">
        <v>710</v>
      </c>
      <c r="C275" s="244" t="s">
        <v>317</v>
      </c>
      <c r="D275" s="315" t="s">
        <v>2</v>
      </c>
      <c r="E275" s="314" t="s">
        <v>2</v>
      </c>
      <c r="F275" s="313">
        <v>126628</v>
      </c>
      <c r="G275" s="313"/>
      <c r="H275" s="495" t="s">
        <v>214</v>
      </c>
      <c r="I275" s="246" t="s">
        <v>330</v>
      </c>
      <c r="J275" s="88" t="s">
        <v>330</v>
      </c>
      <c r="K275" s="247"/>
    </row>
    <row r="276" spans="1:11" s="109" customFormat="1" ht="13.5" customHeight="1" hidden="1" outlineLevel="1">
      <c r="A276" s="104"/>
      <c r="B276" s="464" t="s">
        <v>711</v>
      </c>
      <c r="C276" s="244" t="s">
        <v>333</v>
      </c>
      <c r="D276" s="315" t="s">
        <v>2</v>
      </c>
      <c r="E276" s="314" t="s">
        <v>2</v>
      </c>
      <c r="F276" s="313">
        <v>615000</v>
      </c>
      <c r="G276" s="313"/>
      <c r="H276" s="495" t="s">
        <v>214</v>
      </c>
      <c r="I276" s="246" t="s">
        <v>330</v>
      </c>
      <c r="J276" s="88" t="s">
        <v>330</v>
      </c>
      <c r="K276" s="247"/>
    </row>
    <row r="277" spans="1:11" s="109" customFormat="1" ht="13.5" customHeight="1" hidden="1" outlineLevel="1">
      <c r="A277" s="104"/>
      <c r="B277" s="464" t="s">
        <v>712</v>
      </c>
      <c r="C277" s="244" t="s">
        <v>339</v>
      </c>
      <c r="D277" s="315" t="s">
        <v>2</v>
      </c>
      <c r="E277" s="314" t="s">
        <v>2</v>
      </c>
      <c r="F277" s="313">
        <v>29000</v>
      </c>
      <c r="G277" s="313"/>
      <c r="H277" s="495" t="s">
        <v>214</v>
      </c>
      <c r="I277" s="246" t="s">
        <v>330</v>
      </c>
      <c r="J277" s="88" t="s">
        <v>330</v>
      </c>
      <c r="K277" s="247"/>
    </row>
    <row r="278" spans="1:11" s="109" customFormat="1" ht="13.5" customHeight="1" hidden="1" outlineLevel="1">
      <c r="A278" s="104"/>
      <c r="B278" s="464" t="s">
        <v>713</v>
      </c>
      <c r="C278" s="245" t="s">
        <v>335</v>
      </c>
      <c r="D278" s="315" t="s">
        <v>2</v>
      </c>
      <c r="E278" s="314" t="s">
        <v>2</v>
      </c>
      <c r="F278" s="313">
        <v>130000</v>
      </c>
      <c r="G278" s="313"/>
      <c r="H278" s="495" t="s">
        <v>214</v>
      </c>
      <c r="I278" s="246" t="s">
        <v>330</v>
      </c>
      <c r="J278" s="88" t="s">
        <v>330</v>
      </c>
      <c r="K278" s="247"/>
    </row>
    <row r="279" spans="1:11" s="109" customFormat="1" ht="13.5" customHeight="1" hidden="1" outlineLevel="1">
      <c r="A279" s="104"/>
      <c r="B279" s="464" t="s">
        <v>714</v>
      </c>
      <c r="C279" s="244" t="s">
        <v>337</v>
      </c>
      <c r="D279" s="315" t="s">
        <v>2</v>
      </c>
      <c r="E279" s="314" t="s">
        <v>2</v>
      </c>
      <c r="F279" s="313">
        <v>36300</v>
      </c>
      <c r="G279" s="313"/>
      <c r="H279" s="495" t="s">
        <v>214</v>
      </c>
      <c r="I279" s="246" t="s">
        <v>330</v>
      </c>
      <c r="J279" s="88" t="s">
        <v>330</v>
      </c>
      <c r="K279" s="247"/>
    </row>
    <row r="280" spans="1:11" s="109" customFormat="1" ht="13.5" customHeight="1" hidden="1" outlineLevel="1">
      <c r="A280" s="104"/>
      <c r="B280" s="464" t="s">
        <v>715</v>
      </c>
      <c r="C280" s="244" t="s">
        <v>336</v>
      </c>
      <c r="D280" s="315" t="s">
        <v>2</v>
      </c>
      <c r="E280" s="314" t="s">
        <v>2</v>
      </c>
      <c r="F280" s="313">
        <v>72000</v>
      </c>
      <c r="G280" s="313"/>
      <c r="H280" s="495" t="s">
        <v>214</v>
      </c>
      <c r="I280" s="246" t="s">
        <v>330</v>
      </c>
      <c r="J280" s="88" t="s">
        <v>330</v>
      </c>
      <c r="K280" s="247"/>
    </row>
    <row r="281" spans="1:11" s="109" customFormat="1" ht="13.5" customHeight="1" hidden="1" outlineLevel="1">
      <c r="A281" s="104"/>
      <c r="B281" s="464" t="s">
        <v>716</v>
      </c>
      <c r="C281" s="244" t="s">
        <v>340</v>
      </c>
      <c r="D281" s="315" t="s">
        <v>2</v>
      </c>
      <c r="E281" s="314" t="s">
        <v>2</v>
      </c>
      <c r="F281" s="313">
        <v>11000</v>
      </c>
      <c r="G281" s="313"/>
      <c r="H281" s="495" t="s">
        <v>214</v>
      </c>
      <c r="I281" s="246" t="s">
        <v>330</v>
      </c>
      <c r="J281" s="88" t="s">
        <v>330</v>
      </c>
      <c r="K281" s="247"/>
    </row>
    <row r="282" spans="1:11" s="109" customFormat="1" ht="13.5" customHeight="1" hidden="1" outlineLevel="1">
      <c r="A282" s="104"/>
      <c r="B282" s="464" t="s">
        <v>717</v>
      </c>
      <c r="C282" s="245" t="s">
        <v>393</v>
      </c>
      <c r="D282" s="315" t="s">
        <v>2</v>
      </c>
      <c r="E282" s="314" t="s">
        <v>2</v>
      </c>
      <c r="F282" s="313">
        <v>51000</v>
      </c>
      <c r="G282" s="313"/>
      <c r="H282" s="495" t="s">
        <v>214</v>
      </c>
      <c r="I282" s="246" t="s">
        <v>330</v>
      </c>
      <c r="J282" s="88" t="s">
        <v>330</v>
      </c>
      <c r="K282" s="247"/>
    </row>
    <row r="283" spans="1:11" s="109" customFormat="1" ht="13.5" customHeight="1" hidden="1" outlineLevel="1">
      <c r="A283" s="104"/>
      <c r="B283" s="464" t="s">
        <v>718</v>
      </c>
      <c r="C283" s="245" t="s">
        <v>343</v>
      </c>
      <c r="D283" s="315" t="s">
        <v>2</v>
      </c>
      <c r="E283" s="314" t="s">
        <v>2</v>
      </c>
      <c r="F283" s="313">
        <v>11000</v>
      </c>
      <c r="G283" s="313"/>
      <c r="H283" s="495" t="s">
        <v>214</v>
      </c>
      <c r="I283" s="246" t="s">
        <v>330</v>
      </c>
      <c r="J283" s="88" t="s">
        <v>330</v>
      </c>
      <c r="K283" s="247"/>
    </row>
    <row r="284" spans="1:11" s="109" customFormat="1" ht="13.5" customHeight="1" hidden="1" outlineLevel="1">
      <c r="A284" s="104"/>
      <c r="B284" s="464" t="s">
        <v>719</v>
      </c>
      <c r="C284" s="245" t="s">
        <v>344</v>
      </c>
      <c r="D284" s="315" t="s">
        <v>2</v>
      </c>
      <c r="E284" s="314" t="s">
        <v>2</v>
      </c>
      <c r="F284" s="313">
        <v>420000</v>
      </c>
      <c r="G284" s="313"/>
      <c r="H284" s="495" t="s">
        <v>214</v>
      </c>
      <c r="I284" s="246" t="s">
        <v>330</v>
      </c>
      <c r="J284" s="88" t="s">
        <v>330</v>
      </c>
      <c r="K284" s="247"/>
    </row>
    <row r="285" spans="1:11" s="109" customFormat="1" ht="13.5" customHeight="1" hidden="1" outlineLevel="1">
      <c r="A285" s="104"/>
      <c r="B285" s="464" t="s">
        <v>720</v>
      </c>
      <c r="C285" s="245" t="s">
        <v>345</v>
      </c>
      <c r="D285" s="315" t="s">
        <v>2</v>
      </c>
      <c r="E285" s="314" t="s">
        <v>2</v>
      </c>
      <c r="F285" s="313">
        <v>14000</v>
      </c>
      <c r="G285" s="313"/>
      <c r="H285" s="495" t="s">
        <v>214</v>
      </c>
      <c r="I285" s="246" t="s">
        <v>330</v>
      </c>
      <c r="J285" s="88" t="s">
        <v>330</v>
      </c>
      <c r="K285" s="247"/>
    </row>
    <row r="286" spans="1:11" s="109" customFormat="1" ht="13.5" customHeight="1" hidden="1" outlineLevel="1">
      <c r="A286" s="104"/>
      <c r="B286" s="464" t="s">
        <v>721</v>
      </c>
      <c r="C286" s="245" t="s">
        <v>389</v>
      </c>
      <c r="D286" s="315" t="s">
        <v>2</v>
      </c>
      <c r="E286" s="314" t="s">
        <v>2</v>
      </c>
      <c r="F286" s="313">
        <v>505000</v>
      </c>
      <c r="G286" s="313"/>
      <c r="H286" s="495" t="s">
        <v>214</v>
      </c>
      <c r="I286" s="246" t="s">
        <v>330</v>
      </c>
      <c r="J286" s="88" t="s">
        <v>330</v>
      </c>
      <c r="K286" s="247"/>
    </row>
    <row r="287" spans="1:11" s="109" customFormat="1" ht="13.5" customHeight="1" hidden="1" outlineLevel="1">
      <c r="A287" s="104"/>
      <c r="B287" s="464" t="s">
        <v>722</v>
      </c>
      <c r="C287" s="245" t="s">
        <v>301</v>
      </c>
      <c r="D287" s="315" t="s">
        <v>2</v>
      </c>
      <c r="E287" s="314" t="s">
        <v>2</v>
      </c>
      <c r="F287" s="313">
        <v>7561</v>
      </c>
      <c r="G287" s="313"/>
      <c r="H287" s="495" t="s">
        <v>214</v>
      </c>
      <c r="I287" s="246" t="s">
        <v>330</v>
      </c>
      <c r="J287" s="88" t="s">
        <v>330</v>
      </c>
      <c r="K287" s="247"/>
    </row>
    <row r="288" spans="1:11" s="109" customFormat="1" ht="13.5" customHeight="1" hidden="1" outlineLevel="1">
      <c r="A288" s="104"/>
      <c r="B288" s="464" t="s">
        <v>723</v>
      </c>
      <c r="C288" s="245" t="s">
        <v>303</v>
      </c>
      <c r="D288" s="315" t="s">
        <v>2</v>
      </c>
      <c r="E288" s="314" t="s">
        <v>2</v>
      </c>
      <c r="F288" s="313">
        <v>380</v>
      </c>
      <c r="G288" s="313"/>
      <c r="H288" s="495" t="s">
        <v>214</v>
      </c>
      <c r="I288" s="246" t="s">
        <v>330</v>
      </c>
      <c r="J288" s="88" t="s">
        <v>330</v>
      </c>
      <c r="K288" s="247"/>
    </row>
    <row r="289" spans="1:11" s="109" customFormat="1" ht="13.5" customHeight="1" hidden="1" outlineLevel="1">
      <c r="A289" s="104"/>
      <c r="B289" s="464" t="s">
        <v>724</v>
      </c>
      <c r="C289" s="245" t="s">
        <v>304</v>
      </c>
      <c r="D289" s="315" t="s">
        <v>2</v>
      </c>
      <c r="E289" s="314" t="s">
        <v>2</v>
      </c>
      <c r="F289" s="313">
        <v>5674</v>
      </c>
      <c r="G289" s="313"/>
      <c r="H289" s="495" t="s">
        <v>214</v>
      </c>
      <c r="I289" s="246" t="s">
        <v>330</v>
      </c>
      <c r="J289" s="88" t="s">
        <v>330</v>
      </c>
      <c r="K289" s="247"/>
    </row>
    <row r="290" spans="1:11" s="109" customFormat="1" ht="13.5" customHeight="1" hidden="1" outlineLevel="1">
      <c r="A290" s="104"/>
      <c r="B290" s="464" t="s">
        <v>725</v>
      </c>
      <c r="C290" s="245" t="s">
        <v>394</v>
      </c>
      <c r="D290" s="315" t="s">
        <v>2</v>
      </c>
      <c r="E290" s="314" t="s">
        <v>2</v>
      </c>
      <c r="F290" s="313">
        <v>792000</v>
      </c>
      <c r="G290" s="313"/>
      <c r="H290" s="495" t="s">
        <v>214</v>
      </c>
      <c r="I290" s="246" t="s">
        <v>330</v>
      </c>
      <c r="J290" s="88" t="s">
        <v>330</v>
      </c>
      <c r="K290" s="247"/>
    </row>
    <row r="291" spans="1:11" s="109" customFormat="1" ht="13.5" customHeight="1" hidden="1" outlineLevel="1">
      <c r="A291" s="104"/>
      <c r="B291" s="464" t="s">
        <v>726</v>
      </c>
      <c r="C291" s="245" t="s">
        <v>354</v>
      </c>
      <c r="D291" s="315" t="s">
        <v>2</v>
      </c>
      <c r="E291" s="314" t="s">
        <v>2</v>
      </c>
      <c r="F291" s="313">
        <v>18112</v>
      </c>
      <c r="G291" s="313"/>
      <c r="H291" s="495" t="s">
        <v>214</v>
      </c>
      <c r="I291" s="246" t="s">
        <v>330</v>
      </c>
      <c r="J291" s="88" t="s">
        <v>330</v>
      </c>
      <c r="K291" s="247"/>
    </row>
    <row r="292" spans="1:11" s="109" customFormat="1" ht="13.5" customHeight="1" hidden="1" outlineLevel="1">
      <c r="A292" s="104"/>
      <c r="B292" s="464" t="s">
        <v>727</v>
      </c>
      <c r="C292" s="245" t="s">
        <v>318</v>
      </c>
      <c r="D292" s="315" t="s">
        <v>2</v>
      </c>
      <c r="E292" s="314" t="s">
        <v>2</v>
      </c>
      <c r="F292" s="313">
        <v>11932</v>
      </c>
      <c r="G292" s="313"/>
      <c r="H292" s="495" t="s">
        <v>214</v>
      </c>
      <c r="I292" s="246" t="s">
        <v>330</v>
      </c>
      <c r="J292" s="88" t="s">
        <v>330</v>
      </c>
      <c r="K292" s="247"/>
    </row>
    <row r="293" spans="1:11" s="109" customFormat="1" ht="13.5" customHeight="1" hidden="1" outlineLevel="1">
      <c r="A293" s="104"/>
      <c r="B293" s="464" t="s">
        <v>728</v>
      </c>
      <c r="C293" s="245" t="s">
        <v>305</v>
      </c>
      <c r="D293" s="315" t="s">
        <v>2</v>
      </c>
      <c r="E293" s="314" t="s">
        <v>2</v>
      </c>
      <c r="F293" s="313">
        <v>9256</v>
      </c>
      <c r="G293" s="313"/>
      <c r="H293" s="495" t="s">
        <v>214</v>
      </c>
      <c r="I293" s="246" t="s">
        <v>330</v>
      </c>
      <c r="J293" s="88" t="s">
        <v>330</v>
      </c>
      <c r="K293" s="247"/>
    </row>
    <row r="294" spans="1:11" s="109" customFormat="1" ht="13.5" customHeight="1" hidden="1" outlineLevel="1">
      <c r="A294" s="104"/>
      <c r="B294" s="464" t="s">
        <v>729</v>
      </c>
      <c r="C294" s="245" t="s">
        <v>399</v>
      </c>
      <c r="D294" s="315" t="s">
        <v>2</v>
      </c>
      <c r="E294" s="314" t="s">
        <v>2</v>
      </c>
      <c r="F294" s="313">
        <v>570000</v>
      </c>
      <c r="G294" s="313"/>
      <c r="H294" s="495" t="s">
        <v>214</v>
      </c>
      <c r="I294" s="246" t="s">
        <v>330</v>
      </c>
      <c r="J294" s="88" t="s">
        <v>330</v>
      </c>
      <c r="K294" s="247"/>
    </row>
    <row r="295" spans="1:11" s="109" customFormat="1" ht="13.5" customHeight="1" hidden="1" outlineLevel="1">
      <c r="A295" s="104"/>
      <c r="B295" s="464" t="s">
        <v>730</v>
      </c>
      <c r="C295" s="245" t="s">
        <v>320</v>
      </c>
      <c r="D295" s="315" t="s">
        <v>2</v>
      </c>
      <c r="E295" s="314" t="s">
        <v>2</v>
      </c>
      <c r="F295" s="313">
        <v>186668</v>
      </c>
      <c r="G295" s="313"/>
      <c r="H295" s="495" t="s">
        <v>214</v>
      </c>
      <c r="I295" s="246" t="s">
        <v>330</v>
      </c>
      <c r="J295" s="88" t="s">
        <v>330</v>
      </c>
      <c r="K295" s="247"/>
    </row>
    <row r="296" spans="1:11" s="109" customFormat="1" ht="13.5" customHeight="1" hidden="1" outlineLevel="1">
      <c r="A296" s="104"/>
      <c r="B296" s="464" t="s">
        <v>731</v>
      </c>
      <c r="C296" s="245" t="s">
        <v>702</v>
      </c>
      <c r="D296" s="315" t="s">
        <v>2</v>
      </c>
      <c r="E296" s="314" t="s">
        <v>2</v>
      </c>
      <c r="F296" s="313">
        <v>212000</v>
      </c>
      <c r="G296" s="313"/>
      <c r="H296" s="495" t="s">
        <v>214</v>
      </c>
      <c r="I296" s="246" t="s">
        <v>330</v>
      </c>
      <c r="J296" s="88" t="s">
        <v>330</v>
      </c>
      <c r="K296" s="247"/>
    </row>
    <row r="297" spans="1:11" s="109" customFormat="1" ht="13.5" customHeight="1" hidden="1" outlineLevel="1">
      <c r="A297" s="104"/>
      <c r="B297" s="464" t="s">
        <v>732</v>
      </c>
      <c r="C297" s="245" t="s">
        <v>390</v>
      </c>
      <c r="D297" s="315" t="s">
        <v>2</v>
      </c>
      <c r="E297" s="314" t="s">
        <v>2</v>
      </c>
      <c r="F297" s="313">
        <v>105000</v>
      </c>
      <c r="G297" s="313"/>
      <c r="H297" s="495" t="s">
        <v>214</v>
      </c>
      <c r="I297" s="246" t="s">
        <v>330</v>
      </c>
      <c r="J297" s="88" t="s">
        <v>330</v>
      </c>
      <c r="K297" s="247"/>
    </row>
    <row r="298" spans="1:11" s="109" customFormat="1" ht="13.5" customHeight="1" hidden="1" outlineLevel="1">
      <c r="A298" s="104"/>
      <c r="B298" s="464" t="s">
        <v>733</v>
      </c>
      <c r="C298" s="245" t="s">
        <v>321</v>
      </c>
      <c r="D298" s="315" t="s">
        <v>2</v>
      </c>
      <c r="E298" s="314" t="s">
        <v>2</v>
      </c>
      <c r="F298" s="313">
        <v>720</v>
      </c>
      <c r="G298" s="313"/>
      <c r="H298" s="495" t="s">
        <v>214</v>
      </c>
      <c r="I298" s="246" t="s">
        <v>330</v>
      </c>
      <c r="J298" s="88" t="s">
        <v>330</v>
      </c>
      <c r="K298" s="247"/>
    </row>
    <row r="299" spans="1:11" s="109" customFormat="1" ht="13.5" customHeight="1" hidden="1" outlineLevel="1">
      <c r="A299" s="104"/>
      <c r="B299" s="464" t="s">
        <v>734</v>
      </c>
      <c r="C299" s="245" t="s">
        <v>323</v>
      </c>
      <c r="D299" s="315" t="s">
        <v>2</v>
      </c>
      <c r="E299" s="314" t="s">
        <v>2</v>
      </c>
      <c r="F299" s="313">
        <v>19545</v>
      </c>
      <c r="G299" s="313"/>
      <c r="H299" s="495" t="s">
        <v>214</v>
      </c>
      <c r="I299" s="246" t="s">
        <v>330</v>
      </c>
      <c r="J299" s="88" t="s">
        <v>330</v>
      </c>
      <c r="K299" s="247"/>
    </row>
    <row r="300" spans="1:11" s="109" customFormat="1" ht="13.5" customHeight="1" hidden="1" outlineLevel="1">
      <c r="A300" s="104"/>
      <c r="B300" s="464" t="s">
        <v>735</v>
      </c>
      <c r="C300" s="245" t="s">
        <v>322</v>
      </c>
      <c r="D300" s="315" t="s">
        <v>2</v>
      </c>
      <c r="E300" s="314" t="s">
        <v>2</v>
      </c>
      <c r="F300" s="313">
        <v>22102</v>
      </c>
      <c r="G300" s="313"/>
      <c r="H300" s="495" t="s">
        <v>214</v>
      </c>
      <c r="I300" s="246" t="s">
        <v>330</v>
      </c>
      <c r="J300" s="88" t="s">
        <v>330</v>
      </c>
      <c r="K300" s="247"/>
    </row>
    <row r="301" spans="1:11" s="109" customFormat="1" ht="13.5" customHeight="1" hidden="1" outlineLevel="1">
      <c r="A301" s="104"/>
      <c r="B301" s="464" t="s">
        <v>736</v>
      </c>
      <c r="C301" s="245" t="s">
        <v>324</v>
      </c>
      <c r="D301" s="315" t="s">
        <v>2</v>
      </c>
      <c r="E301" s="314" t="s">
        <v>2</v>
      </c>
      <c r="F301" s="313">
        <v>526</v>
      </c>
      <c r="G301" s="313"/>
      <c r="H301" s="495" t="s">
        <v>214</v>
      </c>
      <c r="I301" s="246" t="s">
        <v>330</v>
      </c>
      <c r="J301" s="88" t="s">
        <v>330</v>
      </c>
      <c r="K301" s="247"/>
    </row>
    <row r="302" spans="1:11" s="109" customFormat="1" ht="13.5" customHeight="1" hidden="1" outlineLevel="1">
      <c r="A302" s="104"/>
      <c r="B302" s="464" t="s">
        <v>737</v>
      </c>
      <c r="C302" s="244" t="s">
        <v>359</v>
      </c>
      <c r="D302" s="315" t="s">
        <v>2</v>
      </c>
      <c r="E302" s="314" t="s">
        <v>2</v>
      </c>
      <c r="F302" s="313">
        <v>914</v>
      </c>
      <c r="G302" s="313"/>
      <c r="H302" s="495" t="s">
        <v>214</v>
      </c>
      <c r="I302" s="246" t="s">
        <v>330</v>
      </c>
      <c r="J302" s="88" t="s">
        <v>330</v>
      </c>
      <c r="K302" s="247"/>
    </row>
    <row r="303" spans="1:11" s="109" customFormat="1" ht="13.5" customHeight="1" hidden="1" outlineLevel="1">
      <c r="A303" s="104"/>
      <c r="B303" s="464" t="s">
        <v>738</v>
      </c>
      <c r="C303" s="244" t="s">
        <v>396</v>
      </c>
      <c r="D303" s="315" t="s">
        <v>2</v>
      </c>
      <c r="E303" s="314" t="s">
        <v>2</v>
      </c>
      <c r="F303" s="313">
        <v>670000</v>
      </c>
      <c r="G303" s="313"/>
      <c r="H303" s="495" t="s">
        <v>214</v>
      </c>
      <c r="I303" s="246" t="s">
        <v>330</v>
      </c>
      <c r="J303" s="88" t="s">
        <v>330</v>
      </c>
      <c r="K303" s="247"/>
    </row>
    <row r="304" spans="1:11" s="109" customFormat="1" ht="13.5" customHeight="1" hidden="1" outlineLevel="1">
      <c r="A304" s="104"/>
      <c r="B304" s="464" t="s">
        <v>739</v>
      </c>
      <c r="C304" s="244" t="s">
        <v>703</v>
      </c>
      <c r="D304" s="315" t="s">
        <v>2</v>
      </c>
      <c r="E304" s="314" t="s">
        <v>2</v>
      </c>
      <c r="F304" s="313">
        <v>246000</v>
      </c>
      <c r="G304" s="313"/>
      <c r="H304" s="495" t="s">
        <v>214</v>
      </c>
      <c r="I304" s="246" t="s">
        <v>330</v>
      </c>
      <c r="J304" s="88" t="s">
        <v>330</v>
      </c>
      <c r="K304" s="247"/>
    </row>
    <row r="305" spans="1:11" s="109" customFormat="1" ht="13.5" customHeight="1" hidden="1" outlineLevel="1">
      <c r="A305" s="104"/>
      <c r="B305" s="464" t="s">
        <v>740</v>
      </c>
      <c r="C305" s="245" t="s">
        <v>704</v>
      </c>
      <c r="D305" s="315" t="s">
        <v>2</v>
      </c>
      <c r="E305" s="314" t="s">
        <v>2</v>
      </c>
      <c r="F305" s="313">
        <v>435000</v>
      </c>
      <c r="G305" s="313"/>
      <c r="H305" s="495" t="s">
        <v>214</v>
      </c>
      <c r="I305" s="246" t="s">
        <v>330</v>
      </c>
      <c r="J305" s="88" t="s">
        <v>330</v>
      </c>
      <c r="K305" s="247"/>
    </row>
    <row r="306" spans="1:11" s="109" customFormat="1" ht="13.5" customHeight="1" hidden="1" outlineLevel="1">
      <c r="A306" s="104"/>
      <c r="B306" s="464" t="s">
        <v>741</v>
      </c>
      <c r="C306" s="245" t="s">
        <v>623</v>
      </c>
      <c r="D306" s="315" t="s">
        <v>2</v>
      </c>
      <c r="E306" s="314" t="s">
        <v>2</v>
      </c>
      <c r="F306" s="313">
        <v>283000</v>
      </c>
      <c r="G306" s="313"/>
      <c r="H306" s="495" t="s">
        <v>214</v>
      </c>
      <c r="I306" s="246" t="s">
        <v>330</v>
      </c>
      <c r="J306" s="88" t="s">
        <v>330</v>
      </c>
      <c r="K306" s="247"/>
    </row>
    <row r="307" spans="1:11" s="109" customFormat="1" ht="13.5" customHeight="1" hidden="1" outlineLevel="1">
      <c r="A307" s="104"/>
      <c r="B307" s="464" t="s">
        <v>742</v>
      </c>
      <c r="C307" s="245" t="s">
        <v>566</v>
      </c>
      <c r="D307" s="315" t="s">
        <v>2</v>
      </c>
      <c r="E307" s="314" t="s">
        <v>2</v>
      </c>
      <c r="F307" s="313">
        <v>137000</v>
      </c>
      <c r="G307" s="313"/>
      <c r="H307" s="495" t="s">
        <v>214</v>
      </c>
      <c r="I307" s="246" t="s">
        <v>330</v>
      </c>
      <c r="J307" s="88" t="s">
        <v>330</v>
      </c>
      <c r="K307" s="247"/>
    </row>
    <row r="308" spans="1:11" s="109" customFormat="1" ht="13.5" customHeight="1" hidden="1" outlineLevel="1">
      <c r="A308" s="104"/>
      <c r="B308" s="464" t="s">
        <v>743</v>
      </c>
      <c r="C308" s="245" t="s">
        <v>624</v>
      </c>
      <c r="D308" s="315" t="s">
        <v>2</v>
      </c>
      <c r="E308" s="314" t="s">
        <v>2</v>
      </c>
      <c r="F308" s="313">
        <v>255000</v>
      </c>
      <c r="G308" s="313"/>
      <c r="H308" s="495" t="s">
        <v>214</v>
      </c>
      <c r="I308" s="246" t="s">
        <v>330</v>
      </c>
      <c r="J308" s="88" t="s">
        <v>330</v>
      </c>
      <c r="K308" s="247"/>
    </row>
    <row r="309" spans="1:11" s="109" customFormat="1" ht="13.5" customHeight="1" hidden="1" outlineLevel="1">
      <c r="A309" s="104"/>
      <c r="B309" s="464" t="s">
        <v>744</v>
      </c>
      <c r="C309" s="245" t="s">
        <v>705</v>
      </c>
      <c r="D309" s="315" t="s">
        <v>2</v>
      </c>
      <c r="E309" s="314" t="s">
        <v>2</v>
      </c>
      <c r="F309" s="313">
        <v>95000</v>
      </c>
      <c r="G309" s="313"/>
      <c r="H309" s="495" t="s">
        <v>214</v>
      </c>
      <c r="I309" s="246" t="s">
        <v>330</v>
      </c>
      <c r="J309" s="88" t="s">
        <v>330</v>
      </c>
      <c r="K309" s="247"/>
    </row>
    <row r="310" spans="1:11" s="109" customFormat="1" ht="13.5" customHeight="1" hidden="1" outlineLevel="1">
      <c r="A310" s="104"/>
      <c r="B310" s="464" t="s">
        <v>745</v>
      </c>
      <c r="C310" s="245" t="s">
        <v>706</v>
      </c>
      <c r="D310" s="315" t="s">
        <v>2</v>
      </c>
      <c r="E310" s="314" t="s">
        <v>2</v>
      </c>
      <c r="F310" s="313">
        <v>60000</v>
      </c>
      <c r="G310" s="313"/>
      <c r="H310" s="495" t="s">
        <v>214</v>
      </c>
      <c r="I310" s="246" t="s">
        <v>330</v>
      </c>
      <c r="J310" s="88" t="s">
        <v>330</v>
      </c>
      <c r="K310" s="247"/>
    </row>
    <row r="311" spans="1:11" s="109" customFormat="1" ht="13.5" customHeight="1" hidden="1" outlineLevel="1">
      <c r="A311" s="104"/>
      <c r="B311" s="464" t="s">
        <v>746</v>
      </c>
      <c r="C311" s="245" t="s">
        <v>707</v>
      </c>
      <c r="D311" s="315" t="s">
        <v>2</v>
      </c>
      <c r="E311" s="314" t="s">
        <v>2</v>
      </c>
      <c r="F311" s="313">
        <v>32000</v>
      </c>
      <c r="G311" s="313"/>
      <c r="H311" s="495" t="s">
        <v>214</v>
      </c>
      <c r="I311" s="246" t="s">
        <v>330</v>
      </c>
      <c r="J311" s="88" t="s">
        <v>330</v>
      </c>
      <c r="K311" s="247"/>
    </row>
    <row r="312" spans="1:11" s="109" customFormat="1" ht="13.5" customHeight="1" hidden="1" outlineLevel="1">
      <c r="A312" s="104"/>
      <c r="B312" s="464" t="s">
        <v>747</v>
      </c>
      <c r="C312" s="245" t="s">
        <v>306</v>
      </c>
      <c r="D312" s="315" t="s">
        <v>2</v>
      </c>
      <c r="E312" s="314" t="s">
        <v>2</v>
      </c>
      <c r="F312" s="313">
        <v>28323</v>
      </c>
      <c r="G312" s="313"/>
      <c r="H312" s="495" t="s">
        <v>214</v>
      </c>
      <c r="I312" s="246" t="s">
        <v>330</v>
      </c>
      <c r="J312" s="88" t="s">
        <v>330</v>
      </c>
      <c r="K312" s="247"/>
    </row>
    <row r="313" spans="1:11" s="109" customFormat="1" ht="13.5" customHeight="1" hidden="1" outlineLevel="1">
      <c r="A313" s="104"/>
      <c r="B313" s="464" t="s">
        <v>748</v>
      </c>
      <c r="C313" s="245" t="s">
        <v>361</v>
      </c>
      <c r="D313" s="315" t="s">
        <v>2</v>
      </c>
      <c r="E313" s="314" t="s">
        <v>2</v>
      </c>
      <c r="F313" s="313">
        <v>20000</v>
      </c>
      <c r="G313" s="313"/>
      <c r="H313" s="495" t="s">
        <v>214</v>
      </c>
      <c r="I313" s="246" t="s">
        <v>330</v>
      </c>
      <c r="J313" s="88" t="s">
        <v>330</v>
      </c>
      <c r="K313" s="247"/>
    </row>
    <row r="314" spans="1:11" s="109" customFormat="1" ht="13.5" customHeight="1" hidden="1" outlineLevel="1">
      <c r="A314" s="104"/>
      <c r="B314" s="464" t="s">
        <v>749</v>
      </c>
      <c r="C314" s="244" t="s">
        <v>503</v>
      </c>
      <c r="D314" s="315" t="s">
        <v>2</v>
      </c>
      <c r="E314" s="314" t="s">
        <v>2</v>
      </c>
      <c r="F314" s="313">
        <v>1585</v>
      </c>
      <c r="G314" s="313"/>
      <c r="H314" s="495" t="s">
        <v>214</v>
      </c>
      <c r="I314" s="246" t="s">
        <v>330</v>
      </c>
      <c r="J314" s="88" t="s">
        <v>330</v>
      </c>
      <c r="K314" s="247"/>
    </row>
    <row r="315" spans="1:11" s="109" customFormat="1" ht="13.5" customHeight="1" hidden="1" outlineLevel="1">
      <c r="A315" s="104"/>
      <c r="B315" s="464" t="s">
        <v>750</v>
      </c>
      <c r="C315" s="244" t="s">
        <v>325</v>
      </c>
      <c r="D315" s="315" t="s">
        <v>2</v>
      </c>
      <c r="E315" s="314" t="s">
        <v>2</v>
      </c>
      <c r="F315" s="313">
        <v>26062</v>
      </c>
      <c r="G315" s="313"/>
      <c r="H315" s="495" t="s">
        <v>214</v>
      </c>
      <c r="I315" s="246" t="s">
        <v>330</v>
      </c>
      <c r="J315" s="88" t="s">
        <v>330</v>
      </c>
      <c r="K315" s="247"/>
    </row>
    <row r="316" spans="1:11" s="109" customFormat="1" ht="13.5" customHeight="1" hidden="1" outlineLevel="1">
      <c r="A316" s="104"/>
      <c r="B316" s="464" t="s">
        <v>751</v>
      </c>
      <c r="C316" s="244" t="s">
        <v>307</v>
      </c>
      <c r="D316" s="315" t="s">
        <v>2</v>
      </c>
      <c r="E316" s="314" t="s">
        <v>2</v>
      </c>
      <c r="F316" s="313">
        <v>119697</v>
      </c>
      <c r="G316" s="313"/>
      <c r="H316" s="495" t="s">
        <v>214</v>
      </c>
      <c r="I316" s="246" t="s">
        <v>330</v>
      </c>
      <c r="J316" s="88" t="s">
        <v>330</v>
      </c>
      <c r="K316" s="247"/>
    </row>
    <row r="317" spans="1:11" s="109" customFormat="1" ht="13.5" customHeight="1" hidden="1" outlineLevel="1">
      <c r="A317" s="104"/>
      <c r="B317" s="464" t="s">
        <v>752</v>
      </c>
      <c r="C317" s="245" t="s">
        <v>708</v>
      </c>
      <c r="D317" s="315" t="s">
        <v>2</v>
      </c>
      <c r="E317" s="314" t="s">
        <v>2</v>
      </c>
      <c r="F317" s="313">
        <v>204000</v>
      </c>
      <c r="G317" s="313"/>
      <c r="H317" s="495" t="s">
        <v>214</v>
      </c>
      <c r="I317" s="246" t="s">
        <v>330</v>
      </c>
      <c r="J317" s="88" t="s">
        <v>330</v>
      </c>
      <c r="K317" s="247"/>
    </row>
    <row r="318" spans="1:11" s="109" customFormat="1" ht="13.5" customHeight="1" hidden="1" outlineLevel="1">
      <c r="A318" s="104"/>
      <c r="B318" s="464" t="s">
        <v>753</v>
      </c>
      <c r="C318" s="245" t="s">
        <v>309</v>
      </c>
      <c r="D318" s="315" t="s">
        <v>2</v>
      </c>
      <c r="E318" s="314" t="s">
        <v>2</v>
      </c>
      <c r="F318" s="313">
        <v>22271</v>
      </c>
      <c r="G318" s="313"/>
      <c r="H318" s="495" t="s">
        <v>214</v>
      </c>
      <c r="I318" s="246" t="s">
        <v>330</v>
      </c>
      <c r="J318" s="88" t="s">
        <v>330</v>
      </c>
      <c r="K318" s="247"/>
    </row>
    <row r="319" spans="1:11" s="109" customFormat="1" ht="13.5" customHeight="1" hidden="1" outlineLevel="1">
      <c r="A319" s="104"/>
      <c r="B319" s="464" t="s">
        <v>754</v>
      </c>
      <c r="C319" s="245" t="s">
        <v>374</v>
      </c>
      <c r="D319" s="315" t="s">
        <v>2</v>
      </c>
      <c r="E319" s="314" t="s">
        <v>2</v>
      </c>
      <c r="F319" s="313">
        <v>1600</v>
      </c>
      <c r="G319" s="313"/>
      <c r="H319" s="495" t="s">
        <v>214</v>
      </c>
      <c r="I319" s="246" t="s">
        <v>330</v>
      </c>
      <c r="J319" s="88" t="s">
        <v>330</v>
      </c>
      <c r="K319" s="247"/>
    </row>
    <row r="320" spans="1:11" s="109" customFormat="1" ht="13.5" customHeight="1" hidden="1" outlineLevel="1">
      <c r="A320" s="104"/>
      <c r="B320" s="464" t="s">
        <v>755</v>
      </c>
      <c r="C320" s="245" t="s">
        <v>403</v>
      </c>
      <c r="D320" s="315" t="s">
        <v>2</v>
      </c>
      <c r="E320" s="314" t="s">
        <v>2</v>
      </c>
      <c r="F320" s="313">
        <v>240000</v>
      </c>
      <c r="G320" s="313"/>
      <c r="H320" s="495" t="s">
        <v>214</v>
      </c>
      <c r="I320" s="246" t="s">
        <v>330</v>
      </c>
      <c r="J320" s="88" t="s">
        <v>330</v>
      </c>
      <c r="K320" s="247"/>
    </row>
    <row r="321" spans="1:11" s="109" customFormat="1" ht="13.5" customHeight="1" hidden="1" outlineLevel="1">
      <c r="A321" s="104"/>
      <c r="B321" s="464" t="s">
        <v>756</v>
      </c>
      <c r="C321" s="245" t="s">
        <v>313</v>
      </c>
      <c r="D321" s="315" t="s">
        <v>2</v>
      </c>
      <c r="E321" s="314" t="s">
        <v>2</v>
      </c>
      <c r="F321" s="313">
        <v>2476</v>
      </c>
      <c r="G321" s="313"/>
      <c r="H321" s="495" t="s">
        <v>214</v>
      </c>
      <c r="I321" s="246" t="s">
        <v>330</v>
      </c>
      <c r="J321" s="88" t="s">
        <v>330</v>
      </c>
      <c r="K321" s="247"/>
    </row>
    <row r="322" spans="1:11" s="109" customFormat="1" ht="13.5" customHeight="1" hidden="1" outlineLevel="1">
      <c r="A322" s="104"/>
      <c r="B322" s="464" t="s">
        <v>757</v>
      </c>
      <c r="C322" s="245" t="s">
        <v>315</v>
      </c>
      <c r="D322" s="315" t="s">
        <v>2</v>
      </c>
      <c r="E322" s="314" t="s">
        <v>2</v>
      </c>
      <c r="F322" s="313">
        <v>451</v>
      </c>
      <c r="G322" s="313"/>
      <c r="H322" s="495" t="s">
        <v>214</v>
      </c>
      <c r="I322" s="246" t="s">
        <v>330</v>
      </c>
      <c r="J322" s="88" t="s">
        <v>330</v>
      </c>
      <c r="K322" s="247"/>
    </row>
    <row r="323" spans="1:11" s="109" customFormat="1" ht="13.5" customHeight="1" hidden="1" outlineLevel="1">
      <c r="A323" s="104"/>
      <c r="B323" s="464" t="s">
        <v>758</v>
      </c>
      <c r="C323" s="245" t="s">
        <v>314</v>
      </c>
      <c r="D323" s="315" t="s">
        <v>2</v>
      </c>
      <c r="E323" s="314" t="s">
        <v>2</v>
      </c>
      <c r="F323" s="313">
        <v>133</v>
      </c>
      <c r="G323" s="313"/>
      <c r="H323" s="495" t="s">
        <v>214</v>
      </c>
      <c r="I323" s="246" t="s">
        <v>330</v>
      </c>
      <c r="J323" s="88" t="s">
        <v>330</v>
      </c>
      <c r="K323" s="247"/>
    </row>
    <row r="324" spans="1:11" s="109" customFormat="1" ht="13.5" customHeight="1" collapsed="1" thickBot="1">
      <c r="A324" s="104"/>
      <c r="B324" s="465" t="s">
        <v>404</v>
      </c>
      <c r="C324" s="274" t="s">
        <v>825</v>
      </c>
      <c r="D324" s="438">
        <f>SUM(D325:D354)</f>
        <v>19362830</v>
      </c>
      <c r="E324" s="439" t="s">
        <v>2</v>
      </c>
      <c r="F324" s="438"/>
      <c r="G324" s="478"/>
      <c r="H324" s="497" t="s">
        <v>214</v>
      </c>
      <c r="I324" s="275" t="s">
        <v>214</v>
      </c>
      <c r="J324" s="277" t="s">
        <v>214</v>
      </c>
      <c r="K324" s="276" t="s">
        <v>2</v>
      </c>
    </row>
    <row r="325" spans="1:11" s="109" customFormat="1" ht="13.5" customHeight="1" hidden="1" outlineLevel="1">
      <c r="A325" s="104"/>
      <c r="B325" s="466" t="s">
        <v>765</v>
      </c>
      <c r="C325" s="244" t="s">
        <v>759</v>
      </c>
      <c r="D325" s="253">
        <v>3552000</v>
      </c>
      <c r="E325" s="254" t="s">
        <v>2</v>
      </c>
      <c r="F325" s="88" t="s">
        <v>2</v>
      </c>
      <c r="G325" s="88" t="s">
        <v>2</v>
      </c>
      <c r="H325" s="495" t="s">
        <v>214</v>
      </c>
      <c r="I325" s="246" t="s">
        <v>214</v>
      </c>
      <c r="J325" s="88" t="s">
        <v>214</v>
      </c>
      <c r="K325" s="252" t="s">
        <v>2</v>
      </c>
    </row>
    <row r="326" spans="2:11" s="104" customFormat="1" ht="13.5" customHeight="1" hidden="1" outlineLevel="1" collapsed="1">
      <c r="B326" s="466" t="s">
        <v>766</v>
      </c>
      <c r="C326" s="244" t="s">
        <v>337</v>
      </c>
      <c r="D326" s="253">
        <v>2210000</v>
      </c>
      <c r="E326" s="254" t="s">
        <v>2</v>
      </c>
      <c r="F326" s="88" t="s">
        <v>2</v>
      </c>
      <c r="G326" s="88" t="s">
        <v>2</v>
      </c>
      <c r="H326" s="495" t="s">
        <v>214</v>
      </c>
      <c r="I326" s="246" t="s">
        <v>214</v>
      </c>
      <c r="J326" s="88" t="s">
        <v>214</v>
      </c>
      <c r="K326" s="252" t="s">
        <v>2</v>
      </c>
    </row>
    <row r="327" spans="1:11" s="109" customFormat="1" ht="13.5" customHeight="1" hidden="1" outlineLevel="1">
      <c r="A327" s="104"/>
      <c r="B327" s="466" t="s">
        <v>767</v>
      </c>
      <c r="C327" s="244" t="s">
        <v>344</v>
      </c>
      <c r="D327" s="253">
        <v>1406294</v>
      </c>
      <c r="E327" s="254" t="s">
        <v>2</v>
      </c>
      <c r="F327" s="88" t="s">
        <v>2</v>
      </c>
      <c r="G327" s="88" t="s">
        <v>2</v>
      </c>
      <c r="H327" s="495" t="s">
        <v>214</v>
      </c>
      <c r="I327" s="246" t="s">
        <v>214</v>
      </c>
      <c r="J327" s="88" t="s">
        <v>214</v>
      </c>
      <c r="K327" s="252" t="s">
        <v>2</v>
      </c>
    </row>
    <row r="328" spans="1:11" s="109" customFormat="1" ht="13.5" customHeight="1" hidden="1" outlineLevel="1">
      <c r="A328" s="104"/>
      <c r="B328" s="466" t="s">
        <v>768</v>
      </c>
      <c r="C328" s="245" t="s">
        <v>347</v>
      </c>
      <c r="D328" s="253">
        <v>1100000</v>
      </c>
      <c r="E328" s="254" t="s">
        <v>2</v>
      </c>
      <c r="F328" s="88" t="s">
        <v>2</v>
      </c>
      <c r="G328" s="88" t="s">
        <v>2</v>
      </c>
      <c r="H328" s="495" t="s">
        <v>214</v>
      </c>
      <c r="I328" s="246" t="s">
        <v>214</v>
      </c>
      <c r="J328" s="88" t="s">
        <v>214</v>
      </c>
      <c r="K328" s="252" t="s">
        <v>2</v>
      </c>
    </row>
    <row r="329" spans="1:11" s="109" customFormat="1" ht="13.5" customHeight="1" hidden="1" outlineLevel="1">
      <c r="A329" s="104"/>
      <c r="B329" s="466" t="s">
        <v>769</v>
      </c>
      <c r="C329" s="245" t="s">
        <v>342</v>
      </c>
      <c r="D329" s="253">
        <v>1565925</v>
      </c>
      <c r="E329" s="254" t="s">
        <v>2</v>
      </c>
      <c r="F329" s="88" t="s">
        <v>2</v>
      </c>
      <c r="G329" s="88" t="s">
        <v>2</v>
      </c>
      <c r="H329" s="495" t="s">
        <v>214</v>
      </c>
      <c r="I329" s="246" t="s">
        <v>214</v>
      </c>
      <c r="J329" s="88" t="s">
        <v>214</v>
      </c>
      <c r="K329" s="252" t="s">
        <v>2</v>
      </c>
    </row>
    <row r="330" spans="1:11" s="109" customFormat="1" ht="13.5" customHeight="1" hidden="1" outlineLevel="1">
      <c r="A330" s="104"/>
      <c r="B330" s="466" t="s">
        <v>770</v>
      </c>
      <c r="C330" s="245" t="s">
        <v>393</v>
      </c>
      <c r="D330" s="253">
        <v>1470000</v>
      </c>
      <c r="E330" s="254" t="s">
        <v>2</v>
      </c>
      <c r="F330" s="88" t="s">
        <v>2</v>
      </c>
      <c r="G330" s="88" t="s">
        <v>2</v>
      </c>
      <c r="H330" s="495" t="s">
        <v>214</v>
      </c>
      <c r="I330" s="246" t="s">
        <v>214</v>
      </c>
      <c r="J330" s="88" t="s">
        <v>214</v>
      </c>
      <c r="K330" s="252" t="s">
        <v>2</v>
      </c>
    </row>
    <row r="331" spans="1:11" s="109" customFormat="1" ht="13.5" customHeight="1" hidden="1" outlineLevel="1">
      <c r="A331" s="104"/>
      <c r="B331" s="466" t="s">
        <v>771</v>
      </c>
      <c r="C331" s="245" t="s">
        <v>304</v>
      </c>
      <c r="D331" s="253">
        <v>785611</v>
      </c>
      <c r="E331" s="254" t="s">
        <v>2</v>
      </c>
      <c r="F331" s="88" t="s">
        <v>2</v>
      </c>
      <c r="G331" s="88" t="s">
        <v>2</v>
      </c>
      <c r="H331" s="495" t="s">
        <v>214</v>
      </c>
      <c r="I331" s="246" t="s">
        <v>214</v>
      </c>
      <c r="J331" s="88" t="s">
        <v>214</v>
      </c>
      <c r="K331" s="252" t="s">
        <v>2</v>
      </c>
    </row>
    <row r="332" spans="1:11" s="109" customFormat="1" ht="13.5" customHeight="1" hidden="1" outlineLevel="1">
      <c r="A332" s="104"/>
      <c r="B332" s="466" t="s">
        <v>772</v>
      </c>
      <c r="C332" s="245" t="s">
        <v>301</v>
      </c>
      <c r="D332" s="253">
        <v>843000</v>
      </c>
      <c r="E332" s="254" t="s">
        <v>2</v>
      </c>
      <c r="F332" s="88" t="s">
        <v>2</v>
      </c>
      <c r="G332" s="88" t="s">
        <v>2</v>
      </c>
      <c r="H332" s="495" t="s">
        <v>214</v>
      </c>
      <c r="I332" s="246" t="s">
        <v>214</v>
      </c>
      <c r="J332" s="88" t="s">
        <v>214</v>
      </c>
      <c r="K332" s="252" t="s">
        <v>2</v>
      </c>
    </row>
    <row r="333" spans="1:11" s="109" customFormat="1" ht="13.5" customHeight="1" hidden="1" outlineLevel="1">
      <c r="A333" s="104"/>
      <c r="B333" s="466" t="s">
        <v>773</v>
      </c>
      <c r="C333" s="245" t="s">
        <v>352</v>
      </c>
      <c r="D333" s="253">
        <v>785000</v>
      </c>
      <c r="E333" s="254" t="s">
        <v>2</v>
      </c>
      <c r="F333" s="88" t="s">
        <v>2</v>
      </c>
      <c r="G333" s="88" t="s">
        <v>2</v>
      </c>
      <c r="H333" s="495" t="s">
        <v>214</v>
      </c>
      <c r="I333" s="246" t="s">
        <v>214</v>
      </c>
      <c r="J333" s="88" t="s">
        <v>214</v>
      </c>
      <c r="K333" s="252" t="s">
        <v>2</v>
      </c>
    </row>
    <row r="334" spans="1:11" s="109" customFormat="1" ht="13.5" customHeight="1" hidden="1" outlineLevel="1">
      <c r="A334" s="104"/>
      <c r="B334" s="466" t="s">
        <v>774</v>
      </c>
      <c r="C334" s="245" t="s">
        <v>318</v>
      </c>
      <c r="D334" s="253">
        <v>644000</v>
      </c>
      <c r="E334" s="254" t="s">
        <v>2</v>
      </c>
      <c r="F334" s="88" t="s">
        <v>2</v>
      </c>
      <c r="G334" s="88" t="s">
        <v>2</v>
      </c>
      <c r="H334" s="495" t="s">
        <v>214</v>
      </c>
      <c r="I334" s="246" t="s">
        <v>214</v>
      </c>
      <c r="J334" s="88" t="s">
        <v>214</v>
      </c>
      <c r="K334" s="252" t="s">
        <v>2</v>
      </c>
    </row>
    <row r="335" spans="1:11" s="109" customFormat="1" ht="13.5" customHeight="1" hidden="1" outlineLevel="1">
      <c r="A335" s="104"/>
      <c r="B335" s="466" t="s">
        <v>775</v>
      </c>
      <c r="C335" s="245" t="s">
        <v>405</v>
      </c>
      <c r="D335" s="253">
        <v>625000</v>
      </c>
      <c r="E335" s="254" t="s">
        <v>2</v>
      </c>
      <c r="F335" s="88" t="s">
        <v>2</v>
      </c>
      <c r="G335" s="88" t="s">
        <v>2</v>
      </c>
      <c r="H335" s="495" t="s">
        <v>214</v>
      </c>
      <c r="I335" s="246" t="s">
        <v>214</v>
      </c>
      <c r="J335" s="88" t="s">
        <v>214</v>
      </c>
      <c r="K335" s="252" t="s">
        <v>2</v>
      </c>
    </row>
    <row r="336" spans="1:11" s="109" customFormat="1" ht="13.5" customHeight="1" hidden="1" outlineLevel="1">
      <c r="A336" s="104"/>
      <c r="B336" s="466" t="s">
        <v>776</v>
      </c>
      <c r="C336" s="245" t="s">
        <v>400</v>
      </c>
      <c r="D336" s="253">
        <v>457000</v>
      </c>
      <c r="E336" s="254" t="s">
        <v>2</v>
      </c>
      <c r="F336" s="88" t="s">
        <v>2</v>
      </c>
      <c r="G336" s="88" t="s">
        <v>2</v>
      </c>
      <c r="H336" s="495" t="s">
        <v>214</v>
      </c>
      <c r="I336" s="246" t="s">
        <v>214</v>
      </c>
      <c r="J336" s="88" t="s">
        <v>214</v>
      </c>
      <c r="K336" s="252" t="s">
        <v>2</v>
      </c>
    </row>
    <row r="337" spans="1:11" s="109" customFormat="1" ht="13.5" customHeight="1" hidden="1" outlineLevel="1">
      <c r="A337" s="104"/>
      <c r="B337" s="466" t="s">
        <v>777</v>
      </c>
      <c r="C337" s="245" t="s">
        <v>321</v>
      </c>
      <c r="D337" s="253">
        <v>450000</v>
      </c>
      <c r="E337" s="254" t="s">
        <v>2</v>
      </c>
      <c r="F337" s="88" t="s">
        <v>2</v>
      </c>
      <c r="G337" s="88" t="s">
        <v>2</v>
      </c>
      <c r="H337" s="495" t="s">
        <v>214</v>
      </c>
      <c r="I337" s="246" t="s">
        <v>214</v>
      </c>
      <c r="J337" s="88" t="s">
        <v>214</v>
      </c>
      <c r="K337" s="252" t="s">
        <v>2</v>
      </c>
    </row>
    <row r="338" spans="1:11" s="109" customFormat="1" ht="13.5" customHeight="1" hidden="1" outlineLevel="1">
      <c r="A338" s="104"/>
      <c r="B338" s="466" t="s">
        <v>778</v>
      </c>
      <c r="C338" s="244" t="s">
        <v>401</v>
      </c>
      <c r="D338" s="253">
        <v>362000</v>
      </c>
      <c r="E338" s="254" t="s">
        <v>2</v>
      </c>
      <c r="F338" s="88" t="s">
        <v>2</v>
      </c>
      <c r="G338" s="88" t="s">
        <v>2</v>
      </c>
      <c r="H338" s="495" t="s">
        <v>214</v>
      </c>
      <c r="I338" s="246" t="s">
        <v>214</v>
      </c>
      <c r="J338" s="88" t="s">
        <v>214</v>
      </c>
      <c r="K338" s="252" t="s">
        <v>2</v>
      </c>
    </row>
    <row r="339" spans="1:11" s="109" customFormat="1" ht="13.5" customHeight="1" hidden="1" outlineLevel="1">
      <c r="A339" s="104"/>
      <c r="B339" s="466" t="s">
        <v>779</v>
      </c>
      <c r="C339" s="244" t="s">
        <v>760</v>
      </c>
      <c r="D339" s="253">
        <v>327000</v>
      </c>
      <c r="E339" s="254" t="s">
        <v>2</v>
      </c>
      <c r="F339" s="88" t="s">
        <v>2</v>
      </c>
      <c r="G339" s="88" t="s">
        <v>2</v>
      </c>
      <c r="H339" s="495" t="s">
        <v>214</v>
      </c>
      <c r="I339" s="246" t="s">
        <v>214</v>
      </c>
      <c r="J339" s="88" t="s">
        <v>214</v>
      </c>
      <c r="K339" s="252" t="s">
        <v>2</v>
      </c>
    </row>
    <row r="340" spans="1:11" s="109" customFormat="1" ht="13.5" customHeight="1" hidden="1" outlineLevel="1">
      <c r="A340" s="104"/>
      <c r="B340" s="466" t="s">
        <v>780</v>
      </c>
      <c r="C340" s="245" t="s">
        <v>761</v>
      </c>
      <c r="D340" s="253">
        <v>320000</v>
      </c>
      <c r="E340" s="254" t="s">
        <v>2</v>
      </c>
      <c r="F340" s="88" t="s">
        <v>2</v>
      </c>
      <c r="G340" s="88" t="s">
        <v>2</v>
      </c>
      <c r="H340" s="495" t="s">
        <v>214</v>
      </c>
      <c r="I340" s="246" t="s">
        <v>214</v>
      </c>
      <c r="J340" s="88" t="s">
        <v>214</v>
      </c>
      <c r="K340" s="252" t="s">
        <v>2</v>
      </c>
    </row>
    <row r="341" spans="1:11" s="109" customFormat="1" ht="13.5" customHeight="1" hidden="1" outlineLevel="1">
      <c r="A341" s="104"/>
      <c r="B341" s="466" t="s">
        <v>781</v>
      </c>
      <c r="C341" s="245" t="s">
        <v>357</v>
      </c>
      <c r="D341" s="253">
        <v>323000</v>
      </c>
      <c r="E341" s="254" t="s">
        <v>2</v>
      </c>
      <c r="F341" s="88" t="s">
        <v>2</v>
      </c>
      <c r="G341" s="88" t="s">
        <v>2</v>
      </c>
      <c r="H341" s="495" t="s">
        <v>214</v>
      </c>
      <c r="I341" s="246" t="s">
        <v>214</v>
      </c>
      <c r="J341" s="88" t="s">
        <v>214</v>
      </c>
      <c r="K341" s="252" t="s">
        <v>2</v>
      </c>
    </row>
    <row r="342" spans="1:11" s="109" customFormat="1" ht="13.5" customHeight="1" hidden="1" outlineLevel="1">
      <c r="A342" s="104"/>
      <c r="B342" s="466" t="s">
        <v>782</v>
      </c>
      <c r="C342" s="245" t="s">
        <v>762</v>
      </c>
      <c r="D342" s="253">
        <v>319000</v>
      </c>
      <c r="E342" s="254" t="s">
        <v>2</v>
      </c>
      <c r="F342" s="88" t="s">
        <v>2</v>
      </c>
      <c r="G342" s="88" t="s">
        <v>2</v>
      </c>
      <c r="H342" s="495" t="s">
        <v>214</v>
      </c>
      <c r="I342" s="246" t="s">
        <v>214</v>
      </c>
      <c r="J342" s="88" t="s">
        <v>214</v>
      </c>
      <c r="K342" s="252" t="s">
        <v>2</v>
      </c>
    </row>
    <row r="343" spans="1:11" s="109" customFormat="1" ht="13.5" customHeight="1" hidden="1" outlineLevel="1">
      <c r="A343" s="104"/>
      <c r="B343" s="466" t="s">
        <v>783</v>
      </c>
      <c r="C343" s="245" t="s">
        <v>395</v>
      </c>
      <c r="D343" s="253">
        <v>284000</v>
      </c>
      <c r="E343" s="254" t="s">
        <v>2</v>
      </c>
      <c r="F343" s="88" t="s">
        <v>2</v>
      </c>
      <c r="G343" s="88" t="s">
        <v>2</v>
      </c>
      <c r="H343" s="495" t="s">
        <v>214</v>
      </c>
      <c r="I343" s="246" t="s">
        <v>214</v>
      </c>
      <c r="J343" s="88" t="s">
        <v>214</v>
      </c>
      <c r="K343" s="252" t="s">
        <v>2</v>
      </c>
    </row>
    <row r="344" spans="1:11" s="109" customFormat="1" ht="13.5" customHeight="1" hidden="1" outlineLevel="1">
      <c r="A344" s="104"/>
      <c r="B344" s="466" t="s">
        <v>784</v>
      </c>
      <c r="C344" s="245" t="s">
        <v>360</v>
      </c>
      <c r="D344" s="253">
        <v>272000</v>
      </c>
      <c r="E344" s="254" t="s">
        <v>2</v>
      </c>
      <c r="F344" s="88" t="s">
        <v>2</v>
      </c>
      <c r="G344" s="88" t="s">
        <v>2</v>
      </c>
      <c r="H344" s="495" t="s">
        <v>214</v>
      </c>
      <c r="I344" s="246" t="s">
        <v>214</v>
      </c>
      <c r="J344" s="88" t="s">
        <v>214</v>
      </c>
      <c r="K344" s="252" t="s">
        <v>2</v>
      </c>
    </row>
    <row r="345" spans="1:11" s="109" customFormat="1" ht="13.5" customHeight="1" hidden="1" outlineLevel="1">
      <c r="A345" s="104"/>
      <c r="B345" s="466" t="s">
        <v>785</v>
      </c>
      <c r="C345" s="245" t="s">
        <v>366</v>
      </c>
      <c r="D345" s="253">
        <v>256000</v>
      </c>
      <c r="E345" s="254" t="s">
        <v>2</v>
      </c>
      <c r="F345" s="88" t="s">
        <v>2</v>
      </c>
      <c r="G345" s="88" t="s">
        <v>2</v>
      </c>
      <c r="H345" s="495" t="s">
        <v>214</v>
      </c>
      <c r="I345" s="246" t="s">
        <v>214</v>
      </c>
      <c r="J345" s="88" t="s">
        <v>214</v>
      </c>
      <c r="K345" s="252" t="s">
        <v>2</v>
      </c>
    </row>
    <row r="346" spans="1:11" s="109" customFormat="1" ht="13.5" customHeight="1" hidden="1" outlineLevel="1">
      <c r="A346" s="104"/>
      <c r="B346" s="466" t="s">
        <v>786</v>
      </c>
      <c r="C346" s="245" t="s">
        <v>361</v>
      </c>
      <c r="D346" s="253">
        <v>255000</v>
      </c>
      <c r="E346" s="254" t="s">
        <v>2</v>
      </c>
      <c r="F346" s="88" t="s">
        <v>2</v>
      </c>
      <c r="G346" s="88" t="s">
        <v>2</v>
      </c>
      <c r="H346" s="495" t="s">
        <v>214</v>
      </c>
      <c r="I346" s="246" t="s">
        <v>214</v>
      </c>
      <c r="J346" s="88" t="s">
        <v>214</v>
      </c>
      <c r="K346" s="252" t="s">
        <v>2</v>
      </c>
    </row>
    <row r="347" spans="1:11" s="109" customFormat="1" ht="13.5" customHeight="1" hidden="1" outlineLevel="1">
      <c r="A347" s="104"/>
      <c r="B347" s="466" t="s">
        <v>787</v>
      </c>
      <c r="C347" s="245" t="s">
        <v>307</v>
      </c>
      <c r="D347" s="253">
        <v>128000</v>
      </c>
      <c r="E347" s="254" t="s">
        <v>2</v>
      </c>
      <c r="F347" s="88" t="s">
        <v>2</v>
      </c>
      <c r="G347" s="88" t="s">
        <v>2</v>
      </c>
      <c r="H347" s="495" t="s">
        <v>214</v>
      </c>
      <c r="I347" s="246" t="s">
        <v>214</v>
      </c>
      <c r="J347" s="88" t="s">
        <v>214</v>
      </c>
      <c r="K347" s="252" t="s">
        <v>2</v>
      </c>
    </row>
    <row r="348" spans="1:11" s="109" customFormat="1" ht="13.5" customHeight="1" hidden="1" outlineLevel="1">
      <c r="A348" s="104"/>
      <c r="B348" s="466" t="s">
        <v>788</v>
      </c>
      <c r="C348" s="245" t="s">
        <v>367</v>
      </c>
      <c r="D348" s="253">
        <v>200000</v>
      </c>
      <c r="E348" s="254" t="s">
        <v>2</v>
      </c>
      <c r="F348" s="88" t="s">
        <v>2</v>
      </c>
      <c r="G348" s="88" t="s">
        <v>2</v>
      </c>
      <c r="H348" s="495" t="s">
        <v>214</v>
      </c>
      <c r="I348" s="246" t="s">
        <v>214</v>
      </c>
      <c r="J348" s="88" t="s">
        <v>214</v>
      </c>
      <c r="K348" s="252" t="s">
        <v>2</v>
      </c>
    </row>
    <row r="349" spans="1:11" s="109" customFormat="1" ht="13.5" customHeight="1" hidden="1" outlineLevel="1">
      <c r="A349" s="104"/>
      <c r="B349" s="466" t="s">
        <v>789</v>
      </c>
      <c r="C349" s="245" t="s">
        <v>369</v>
      </c>
      <c r="D349" s="253">
        <v>142000</v>
      </c>
      <c r="E349" s="254" t="s">
        <v>2</v>
      </c>
      <c r="F349" s="88" t="s">
        <v>2</v>
      </c>
      <c r="G349" s="88" t="s">
        <v>2</v>
      </c>
      <c r="H349" s="495" t="s">
        <v>214</v>
      </c>
      <c r="I349" s="246" t="s">
        <v>214</v>
      </c>
      <c r="J349" s="88" t="s">
        <v>214</v>
      </c>
      <c r="K349" s="252" t="s">
        <v>2</v>
      </c>
    </row>
    <row r="350" spans="1:11" s="109" customFormat="1" ht="13.5" customHeight="1" hidden="1" outlineLevel="1">
      <c r="A350" s="104"/>
      <c r="B350" s="466" t="s">
        <v>790</v>
      </c>
      <c r="C350" s="245" t="s">
        <v>763</v>
      </c>
      <c r="D350" s="253">
        <v>115000</v>
      </c>
      <c r="E350" s="254" t="s">
        <v>2</v>
      </c>
      <c r="F350" s="88" t="s">
        <v>2</v>
      </c>
      <c r="G350" s="88" t="s">
        <v>2</v>
      </c>
      <c r="H350" s="495" t="s">
        <v>214</v>
      </c>
      <c r="I350" s="246" t="s">
        <v>214</v>
      </c>
      <c r="J350" s="88" t="s">
        <v>214</v>
      </c>
      <c r="K350" s="252" t="s">
        <v>2</v>
      </c>
    </row>
    <row r="351" spans="1:11" s="109" customFormat="1" ht="13.5" customHeight="1" hidden="1" outlineLevel="1">
      <c r="A351" s="104"/>
      <c r="B351" s="466" t="s">
        <v>791</v>
      </c>
      <c r="C351" s="245" t="s">
        <v>373</v>
      </c>
      <c r="D351" s="253">
        <v>100000</v>
      </c>
      <c r="E351" s="254" t="s">
        <v>2</v>
      </c>
      <c r="F351" s="88" t="s">
        <v>2</v>
      </c>
      <c r="G351" s="88" t="s">
        <v>2</v>
      </c>
      <c r="H351" s="495" t="s">
        <v>214</v>
      </c>
      <c r="I351" s="246" t="s">
        <v>214</v>
      </c>
      <c r="J351" s="88" t="s">
        <v>214</v>
      </c>
      <c r="K351" s="252" t="s">
        <v>2</v>
      </c>
    </row>
    <row r="352" spans="1:11" s="109" customFormat="1" ht="13.5" customHeight="1" hidden="1" outlineLevel="1">
      <c r="A352" s="104"/>
      <c r="B352" s="466" t="s">
        <v>792</v>
      </c>
      <c r="C352" s="245" t="s">
        <v>764</v>
      </c>
      <c r="D352" s="253">
        <v>43000</v>
      </c>
      <c r="E352" s="254" t="s">
        <v>2</v>
      </c>
      <c r="F352" s="88" t="s">
        <v>2</v>
      </c>
      <c r="G352" s="88" t="s">
        <v>2</v>
      </c>
      <c r="H352" s="495" t="s">
        <v>214</v>
      </c>
      <c r="I352" s="246" t="s">
        <v>214</v>
      </c>
      <c r="J352" s="88" t="s">
        <v>214</v>
      </c>
      <c r="K352" s="252" t="s">
        <v>2</v>
      </c>
    </row>
    <row r="353" spans="1:11" s="109" customFormat="1" ht="13.5" customHeight="1" hidden="1" outlineLevel="1">
      <c r="A353" s="104"/>
      <c r="B353" s="466" t="s">
        <v>793</v>
      </c>
      <c r="C353" s="245" t="s">
        <v>315</v>
      </c>
      <c r="D353" s="253">
        <v>12000</v>
      </c>
      <c r="E353" s="254" t="s">
        <v>2</v>
      </c>
      <c r="F353" s="88" t="s">
        <v>2</v>
      </c>
      <c r="G353" s="88" t="s">
        <v>2</v>
      </c>
      <c r="H353" s="495" t="s">
        <v>214</v>
      </c>
      <c r="I353" s="246" t="s">
        <v>214</v>
      </c>
      <c r="J353" s="88" t="s">
        <v>214</v>
      </c>
      <c r="K353" s="252" t="s">
        <v>2</v>
      </c>
    </row>
    <row r="354" spans="1:11" s="109" customFormat="1" ht="13.5" customHeight="1" hidden="1" outlineLevel="1" thickBot="1">
      <c r="A354" s="104"/>
      <c r="B354" s="467" t="s">
        <v>794</v>
      </c>
      <c r="C354" s="283" t="s">
        <v>314</v>
      </c>
      <c r="D354" s="257">
        <v>11000</v>
      </c>
      <c r="E354" s="258" t="s">
        <v>2</v>
      </c>
      <c r="F354" s="167" t="s">
        <v>2</v>
      </c>
      <c r="G354" s="167" t="s">
        <v>2</v>
      </c>
      <c r="H354" s="498" t="s">
        <v>214</v>
      </c>
      <c r="I354" s="284" t="s">
        <v>214</v>
      </c>
      <c r="J354" s="167" t="s">
        <v>214</v>
      </c>
      <c r="K354" s="265" t="s">
        <v>2</v>
      </c>
    </row>
    <row r="355" spans="1:11" s="109" customFormat="1" ht="13.5" customHeight="1">
      <c r="A355" s="104"/>
      <c r="B355" s="278"/>
      <c r="C355" s="104"/>
      <c r="D355" s="279"/>
      <c r="E355" s="279"/>
      <c r="F355" s="53"/>
      <c r="G355" s="42"/>
      <c r="H355" s="499"/>
      <c r="I355" s="17"/>
      <c r="J355" s="17"/>
      <c r="K355" s="282" t="s">
        <v>222</v>
      </c>
    </row>
    <row r="356" spans="1:11" s="109" customFormat="1" ht="13.5" customHeight="1">
      <c r="A356" s="104"/>
      <c r="B356" s="104"/>
      <c r="C356" s="104"/>
      <c r="D356" s="279"/>
      <c r="E356" s="279"/>
      <c r="F356" s="53"/>
      <c r="G356" s="42"/>
      <c r="H356" s="42"/>
      <c r="I356" s="17"/>
      <c r="J356" s="17"/>
      <c r="K356" s="264"/>
    </row>
  </sheetData>
  <sheetProtection/>
  <mergeCells count="2">
    <mergeCell ref="I5:K5"/>
    <mergeCell ref="D5:G5"/>
  </mergeCells>
  <conditionalFormatting sqref="H7:K7 H73:K73 H11:K11">
    <cfRule type="expression" priority="14" dxfId="0" stopIfTrue="1">
      <formula>MOD(ROW(),2)=0</formula>
    </cfRule>
  </conditionalFormatting>
  <conditionalFormatting sqref="D11:G11">
    <cfRule type="expression" priority="7" dxfId="0" stopIfTrue="1">
      <formula>MOD(ROW(),2)=0</formula>
    </cfRule>
  </conditionalFormatting>
  <conditionalFormatting sqref="D7:G7">
    <cfRule type="expression" priority="4" dxfId="0" stopIfTrue="1">
      <formula>MOD(ROW(),2)=0</formula>
    </cfRule>
  </conditionalFormatting>
  <conditionalFormatting sqref="D73:G73">
    <cfRule type="expression" priority="1" dxfId="0" stopIfTrue="1">
      <formula>MOD(ROW(),2)=0</formula>
    </cfRule>
  </conditionalFormatting>
  <hyperlinks>
    <hyperlink ref="C27" r:id="rId1" display="m.radiozu.ro"/>
    <hyperlink ref="C28" r:id="rId2" display="m.radiozu.ro"/>
    <hyperlink ref="C8" r:id="rId3" display="sector-7tv | Nimic Nou"/>
    <hyperlink ref="C9" r:id="rId4" display="dozadehas.com | Mikey H "/>
    <hyperlink ref="C10" r:id="rId5" display="10 lucruri"/>
  </hyperlinks>
  <printOptions/>
  <pageMargins left="0.7" right="0.7" top="0.75" bottom="0.75" header="0.3" footer="0.3"/>
  <pageSetup horizontalDpi="600" verticalDpi="600" orientation="portrait" r:id="rId7"/>
  <ignoredErrors>
    <ignoredError sqref="D7:F7 D324 F74:G273" unlockedFormula="1"/>
  </ignoredError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outlinePr summaryBelow="0"/>
    <pageSetUpPr fitToPage="1"/>
  </sheetPr>
  <dimension ref="A1:Q108"/>
  <sheetViews>
    <sheetView zoomScale="9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B44" sqref="B44"/>
    </sheetView>
  </sheetViews>
  <sheetFormatPr defaultColWidth="9.140625" defaultRowHeight="13.5" customHeight="1" outlineLevelRow="1"/>
  <cols>
    <col min="1" max="1" width="0.9921875" style="104" customWidth="1"/>
    <col min="2" max="2" width="24.7109375" style="104" customWidth="1"/>
    <col min="3" max="3" width="22.421875" style="104" bestFit="1" customWidth="1"/>
    <col min="4" max="7" width="12.7109375" style="29" customWidth="1"/>
    <col min="8" max="8" width="4.28125" style="170" customWidth="1"/>
    <col min="9" max="9" width="5.140625" style="53" customWidth="1"/>
    <col min="10" max="10" width="5.140625" style="54" customWidth="1"/>
    <col min="11" max="11" width="9.28125" style="104" bestFit="1" customWidth="1"/>
    <col min="12" max="12" width="11.28125" style="104" customWidth="1"/>
    <col min="13" max="14" width="9.7109375" style="104" customWidth="1"/>
    <col min="15" max="17" width="11.28125" style="104" customWidth="1"/>
    <col min="18" max="16384" width="9.140625" style="104" customWidth="1"/>
  </cols>
  <sheetData>
    <row r="1" spans="1:8" s="33" customFormat="1" ht="5.25" customHeight="1" thickBot="1">
      <c r="A1" s="113"/>
      <c r="B1" s="62"/>
      <c r="C1" s="63"/>
      <c r="D1" s="64"/>
      <c r="E1" s="64"/>
      <c r="F1" s="64"/>
      <c r="G1" s="64"/>
      <c r="H1" s="64"/>
    </row>
    <row r="2" spans="1:8" s="33" customFormat="1" ht="13.5" customHeight="1" thickBot="1">
      <c r="A2" s="115"/>
      <c r="B2" s="62"/>
      <c r="C2" s="63"/>
      <c r="D2" s="116" t="s">
        <v>425</v>
      </c>
      <c r="E2" s="117"/>
      <c r="F2" s="236"/>
      <c r="G2" s="236"/>
      <c r="H2" s="236"/>
    </row>
    <row r="3" spans="1:17" s="33" customFormat="1" ht="13.5" customHeight="1">
      <c r="A3" s="113"/>
      <c r="B3" s="62"/>
      <c r="C3" s="63"/>
      <c r="D3" s="118" t="s">
        <v>426</v>
      </c>
      <c r="E3" s="119"/>
      <c r="F3" s="236"/>
      <c r="G3" s="236"/>
      <c r="H3" s="236"/>
      <c r="O3" s="120" t="s">
        <v>427</v>
      </c>
      <c r="P3" s="525">
        <f>SUM(N14:N1213)</f>
        <v>0</v>
      </c>
      <c r="Q3" s="526">
        <f>P3/Q8</f>
        <v>0</v>
      </c>
    </row>
    <row r="4" spans="1:17" s="33" customFormat="1" ht="13.5" customHeight="1">
      <c r="A4" s="115"/>
      <c r="B4" s="62"/>
      <c r="C4" s="63"/>
      <c r="D4" s="118" t="s">
        <v>428</v>
      </c>
      <c r="E4" s="119"/>
      <c r="F4" s="236"/>
      <c r="H4" s="236"/>
      <c r="O4" s="121" t="s">
        <v>429</v>
      </c>
      <c r="P4" s="527" t="str">
        <f>IF(P5=0,"n/a",1-P5/P3)</f>
        <v>n/a</v>
      </c>
      <c r="Q4" s="528" t="str">
        <f>IF(Q5=0,"n/a",1-Q5/Q3)</f>
        <v>n/a</v>
      </c>
    </row>
    <row r="5" spans="1:17" s="33" customFormat="1" ht="13.5" customHeight="1">
      <c r="A5" s="115"/>
      <c r="B5" s="62"/>
      <c r="C5" s="63"/>
      <c r="D5" s="122" t="s">
        <v>430</v>
      </c>
      <c r="E5" s="123"/>
      <c r="F5" s="236"/>
      <c r="H5" s="236"/>
      <c r="O5" s="121" t="s">
        <v>431</v>
      </c>
      <c r="P5" s="529">
        <f>SUM(P14:P95)</f>
        <v>0</v>
      </c>
      <c r="Q5" s="530">
        <f>P5/Q8</f>
        <v>0</v>
      </c>
    </row>
    <row r="6" spans="1:17" s="33" customFormat="1" ht="13.5" customHeight="1">
      <c r="A6" s="113"/>
      <c r="B6" s="62"/>
      <c r="C6" s="63"/>
      <c r="D6" s="124" t="s">
        <v>432</v>
      </c>
      <c r="E6" s="125">
        <v>42401</v>
      </c>
      <c r="F6" s="236"/>
      <c r="G6" s="236"/>
      <c r="H6" s="236"/>
      <c r="O6" s="121" t="s">
        <v>433</v>
      </c>
      <c r="P6" s="529">
        <f>20%*P5</f>
        <v>0</v>
      </c>
      <c r="Q6" s="530">
        <f>P6/Q8</f>
        <v>0</v>
      </c>
    </row>
    <row r="7" spans="1:17" s="33" customFormat="1" ht="13.5" customHeight="1" thickBot="1">
      <c r="A7" s="113"/>
      <c r="B7" s="62"/>
      <c r="C7" s="63"/>
      <c r="D7" s="126" t="s">
        <v>434</v>
      </c>
      <c r="E7" s="127">
        <v>42430</v>
      </c>
      <c r="F7" s="236"/>
      <c r="G7" s="236"/>
      <c r="H7" s="236"/>
      <c r="O7" s="128" t="s">
        <v>435</v>
      </c>
      <c r="P7" s="531">
        <f>SUM(P6,P5)</f>
        <v>0</v>
      </c>
      <c r="Q7" s="532">
        <f>P7/Q8</f>
        <v>0</v>
      </c>
    </row>
    <row r="8" spans="1:17" s="33" customFormat="1" ht="13.5" customHeight="1" thickBot="1">
      <c r="A8" s="113"/>
      <c r="B8" s="62"/>
      <c r="C8" s="237" t="s">
        <v>4</v>
      </c>
      <c r="D8" s="124" t="s">
        <v>436</v>
      </c>
      <c r="E8" s="238">
        <f>E7-E6+1</f>
        <v>30</v>
      </c>
      <c r="F8" s="130"/>
      <c r="G8" s="131"/>
      <c r="H8" s="131"/>
      <c r="O8" s="114"/>
      <c r="P8" s="132" t="s">
        <v>437</v>
      </c>
      <c r="Q8" s="133">
        <v>4.6</v>
      </c>
    </row>
    <row r="9" spans="1:16" s="33" customFormat="1" ht="13.5" customHeight="1" thickBot="1">
      <c r="A9" s="113"/>
      <c r="C9" s="237" t="s">
        <v>10</v>
      </c>
      <c r="D9" s="134" t="s">
        <v>490</v>
      </c>
      <c r="E9" s="135" t="s">
        <v>4</v>
      </c>
      <c r="F9" s="136"/>
      <c r="G9" s="241"/>
      <c r="H9" s="241"/>
      <c r="O9" s="138"/>
      <c r="P9" s="139"/>
    </row>
    <row r="10" spans="1:17" s="33" customFormat="1" ht="13.5" thickBot="1">
      <c r="A10" s="113"/>
      <c r="C10" s="129"/>
      <c r="D10" s="64"/>
      <c r="E10" s="64"/>
      <c r="F10" s="136"/>
      <c r="G10" s="137"/>
      <c r="H10" s="137"/>
      <c r="O10" s="240"/>
      <c r="P10" s="139"/>
      <c r="Q10" s="541">
        <v>42400</v>
      </c>
    </row>
    <row r="11" spans="1:17" s="33" customFormat="1" ht="15.75" customHeight="1" thickBot="1">
      <c r="A11" s="113"/>
      <c r="B11" s="13"/>
      <c r="C11" s="13"/>
      <c r="D11" s="559" t="s">
        <v>3</v>
      </c>
      <c r="E11" s="560"/>
      <c r="F11" s="560"/>
      <c r="G11" s="560"/>
      <c r="H11" s="584"/>
      <c r="I11" s="582" t="s">
        <v>834</v>
      </c>
      <c r="J11" s="583"/>
      <c r="K11" s="583"/>
      <c r="L11" s="585" t="s">
        <v>438</v>
      </c>
      <c r="M11" s="586"/>
      <c r="N11" s="586"/>
      <c r="O11" s="586"/>
      <c r="P11" s="586"/>
      <c r="Q11" s="587"/>
    </row>
    <row r="12" spans="2:17" ht="13.5" customHeight="1" thickBot="1">
      <c r="B12" s="13"/>
      <c r="C12" s="13"/>
      <c r="D12" s="559" t="s">
        <v>800</v>
      </c>
      <c r="E12" s="584"/>
      <c r="F12" s="559" t="s">
        <v>296</v>
      </c>
      <c r="G12" s="560"/>
      <c r="H12" s="584"/>
      <c r="I12" s="591" t="s">
        <v>835</v>
      </c>
      <c r="J12" s="572"/>
      <c r="K12" s="239" t="s">
        <v>477</v>
      </c>
      <c r="L12" s="588"/>
      <c r="M12" s="589"/>
      <c r="N12" s="589"/>
      <c r="O12" s="589"/>
      <c r="P12" s="589"/>
      <c r="Q12" s="590"/>
    </row>
    <row r="13" spans="2:17" ht="36.75" thickBot="1">
      <c r="B13" s="179" t="s">
        <v>211</v>
      </c>
      <c r="C13" s="179" t="s">
        <v>212</v>
      </c>
      <c r="D13" s="232" t="s">
        <v>216</v>
      </c>
      <c r="E13" s="227" t="s">
        <v>217</v>
      </c>
      <c r="F13" s="232" t="s">
        <v>216</v>
      </c>
      <c r="G13" s="233" t="s">
        <v>217</v>
      </c>
      <c r="H13" s="533" t="s">
        <v>798</v>
      </c>
      <c r="I13" s="225" t="s">
        <v>4</v>
      </c>
      <c r="J13" s="540" t="s">
        <v>10</v>
      </c>
      <c r="K13" s="328" t="s">
        <v>223</v>
      </c>
      <c r="L13" s="535" t="s">
        <v>439</v>
      </c>
      <c r="M13" s="536" t="s">
        <v>440</v>
      </c>
      <c r="N13" s="537" t="s">
        <v>441</v>
      </c>
      <c r="O13" s="538" t="s">
        <v>442</v>
      </c>
      <c r="P13" s="537" t="s">
        <v>443</v>
      </c>
      <c r="Q13" s="539" t="s">
        <v>444</v>
      </c>
    </row>
    <row r="14" spans="2:17" ht="15" collapsed="1" thickBot="1">
      <c r="B14" s="402" t="s">
        <v>445</v>
      </c>
      <c r="C14" s="408"/>
      <c r="D14" s="287"/>
      <c r="E14" s="286">
        <f>E15</f>
        <v>8400000</v>
      </c>
      <c r="F14" s="287"/>
      <c r="G14" s="285">
        <f>G15</f>
        <v>7000000</v>
      </c>
      <c r="H14" s="285"/>
      <c r="I14" s="189"/>
      <c r="J14" s="68"/>
      <c r="K14" s="180"/>
      <c r="L14" s="68"/>
      <c r="M14" s="522"/>
      <c r="N14" s="523"/>
      <c r="O14" s="522"/>
      <c r="P14" s="523"/>
      <c r="Q14" s="524"/>
    </row>
    <row r="15" spans="2:17" ht="13.5" customHeight="1" hidden="1" outlineLevel="1" thickBot="1">
      <c r="B15" s="338" t="s">
        <v>495</v>
      </c>
      <c r="C15" s="409" t="s">
        <v>491</v>
      </c>
      <c r="D15" s="289"/>
      <c r="E15" s="290">
        <v>8400000</v>
      </c>
      <c r="F15" s="289"/>
      <c r="G15" s="290">
        <v>7000000</v>
      </c>
      <c r="H15" s="290"/>
      <c r="I15" s="194">
        <v>25</v>
      </c>
      <c r="J15" s="107">
        <v>5</v>
      </c>
      <c r="K15" s="182">
        <v>4500</v>
      </c>
      <c r="L15" s="107"/>
      <c r="M15" s="502"/>
      <c r="N15" s="508">
        <f>IF($E$9="CPM",IF(I15=0,"n/a",L15*(1+M15)*I15/1000),IF(J15=0,"n/a",L15*(1+M15)*J15))</f>
        <v>0</v>
      </c>
      <c r="O15" s="502"/>
      <c r="P15" s="508">
        <f>IF(N15="n/a","n/a",N15*(1-O15))</f>
        <v>0</v>
      </c>
      <c r="Q15" s="514">
        <f>IF(P15="n/a","n/a",P15/$Q$8)</f>
        <v>0</v>
      </c>
    </row>
    <row r="16" spans="2:17" ht="15" collapsed="1" thickBot="1">
      <c r="B16" s="402" t="s">
        <v>388</v>
      </c>
      <c r="C16" s="408"/>
      <c r="D16" s="287"/>
      <c r="E16" s="286" t="str">
        <f>E17</f>
        <v>-</v>
      </c>
      <c r="F16" s="287"/>
      <c r="G16" s="285">
        <f>G17</f>
        <v>1100000</v>
      </c>
      <c r="H16" s="285"/>
      <c r="I16" s="189"/>
      <c r="J16" s="68"/>
      <c r="K16" s="180"/>
      <c r="L16" s="68"/>
      <c r="M16" s="522"/>
      <c r="N16" s="523"/>
      <c r="O16" s="522"/>
      <c r="P16" s="523"/>
      <c r="Q16" s="524"/>
    </row>
    <row r="17" spans="2:17" ht="13.5" customHeight="1" hidden="1" outlineLevel="1" thickBot="1">
      <c r="B17" s="338" t="s">
        <v>495</v>
      </c>
      <c r="C17" s="409" t="s">
        <v>492</v>
      </c>
      <c r="D17" s="289"/>
      <c r="E17" s="290" t="s">
        <v>2</v>
      </c>
      <c r="F17" s="289"/>
      <c r="G17" s="290">
        <v>1100000</v>
      </c>
      <c r="H17" s="290"/>
      <c r="I17" s="194">
        <v>25</v>
      </c>
      <c r="J17" s="107">
        <v>5</v>
      </c>
      <c r="K17" s="182">
        <v>4500</v>
      </c>
      <c r="L17" s="107"/>
      <c r="M17" s="502"/>
      <c r="N17" s="508">
        <f>IF($E$9="CPM",IF(I17=0,"n/a",L17*(1+M17)*I17/1000),IF(J17=0,"n/a",L17*(1+M17)*J17))</f>
        <v>0</v>
      </c>
      <c r="O17" s="502"/>
      <c r="P17" s="508">
        <f aca="true" t="shared" si="0" ref="P17:P72">IF(N17="n/a","n/a",N17*(1-O17))</f>
        <v>0</v>
      </c>
      <c r="Q17" s="514">
        <f aca="true" t="shared" si="1" ref="Q17:Q72">IF(P17="n/a","n/a",P17/$Q$8)</f>
        <v>0</v>
      </c>
    </row>
    <row r="18" spans="2:17" ht="13.5" customHeight="1" collapsed="1" thickBot="1">
      <c r="B18" s="402" t="s">
        <v>209</v>
      </c>
      <c r="C18" s="408"/>
      <c r="D18" s="287"/>
      <c r="E18" s="286">
        <f>E19</f>
        <v>1880000</v>
      </c>
      <c r="F18" s="287"/>
      <c r="G18" s="285" t="str">
        <f>G19</f>
        <v>-</v>
      </c>
      <c r="H18" s="285"/>
      <c r="I18" s="189"/>
      <c r="J18" s="68"/>
      <c r="K18" s="180"/>
      <c r="L18" s="68"/>
      <c r="M18" s="522"/>
      <c r="N18" s="523"/>
      <c r="O18" s="522"/>
      <c r="P18" s="523"/>
      <c r="Q18" s="524"/>
    </row>
    <row r="19" spans="2:17" ht="13.5" customHeight="1" hidden="1" outlineLevel="1" thickBot="1">
      <c r="B19" s="338" t="s">
        <v>495</v>
      </c>
      <c r="C19" s="409" t="s">
        <v>493</v>
      </c>
      <c r="D19" s="289"/>
      <c r="E19" s="290">
        <v>1880000</v>
      </c>
      <c r="F19" s="289"/>
      <c r="G19" s="290" t="s">
        <v>2</v>
      </c>
      <c r="H19" s="290"/>
      <c r="I19" s="194">
        <v>25</v>
      </c>
      <c r="J19" s="107">
        <v>25</v>
      </c>
      <c r="K19" s="182">
        <v>4500</v>
      </c>
      <c r="L19" s="107"/>
      <c r="M19" s="502"/>
      <c r="N19" s="508">
        <f>IF($E$9="CPM",IF(I19=0,"n/a",L19*(1+M19)*I19/1000),IF(J19=0,"n/a",L19*(1+M19)*J19))</f>
        <v>0</v>
      </c>
      <c r="O19" s="502"/>
      <c r="P19" s="508">
        <f t="shared" si="0"/>
        <v>0</v>
      </c>
      <c r="Q19" s="514">
        <f t="shared" si="1"/>
        <v>0</v>
      </c>
    </row>
    <row r="20" spans="2:17" ht="13.5" customHeight="1" collapsed="1" thickBot="1">
      <c r="B20" s="402" t="s">
        <v>277</v>
      </c>
      <c r="C20" s="408"/>
      <c r="D20" s="287">
        <f>D21</f>
        <v>26584590</v>
      </c>
      <c r="E20" s="286">
        <f>E21</f>
        <v>921312</v>
      </c>
      <c r="F20" s="287">
        <f>F21</f>
        <v>7258203</v>
      </c>
      <c r="G20" s="285">
        <f>G21</f>
        <v>333308</v>
      </c>
      <c r="H20" s="285"/>
      <c r="I20" s="189"/>
      <c r="J20" s="68"/>
      <c r="K20" s="180"/>
      <c r="L20" s="68"/>
      <c r="M20" s="522"/>
      <c r="N20" s="523"/>
      <c r="O20" s="522"/>
      <c r="P20" s="523"/>
      <c r="Q20" s="546"/>
    </row>
    <row r="21" spans="2:17" ht="13.5" customHeight="1" hidden="1" outlineLevel="1" thickBot="1">
      <c r="B21" s="339" t="s">
        <v>808</v>
      </c>
      <c r="C21" s="410" t="s">
        <v>60</v>
      </c>
      <c r="D21" s="294">
        <v>26584590</v>
      </c>
      <c r="E21" s="293">
        <v>921312</v>
      </c>
      <c r="F21" s="294">
        <v>7258203</v>
      </c>
      <c r="G21" s="292">
        <v>333308</v>
      </c>
      <c r="H21" s="292"/>
      <c r="I21" s="190">
        <v>45</v>
      </c>
      <c r="J21" s="140">
        <v>0</v>
      </c>
      <c r="K21" s="185">
        <v>9000</v>
      </c>
      <c r="L21" s="65"/>
      <c r="M21" s="503"/>
      <c r="N21" s="509">
        <f>IF($E$9="CPM",IF(I21=0,"n/a",L21*(1+M21)*I21/1000),IF(J21=0,"n/a",L21*(1+M21)*J21))</f>
        <v>0</v>
      </c>
      <c r="O21" s="503"/>
      <c r="P21" s="509">
        <f t="shared" si="0"/>
        <v>0</v>
      </c>
      <c r="Q21" s="547">
        <f t="shared" si="1"/>
        <v>0</v>
      </c>
    </row>
    <row r="22" spans="2:17" ht="13.5" customHeight="1" collapsed="1" thickBot="1">
      <c r="B22" s="403" t="s">
        <v>448</v>
      </c>
      <c r="C22" s="411"/>
      <c r="D22" s="298">
        <f>SUM(D23:D25)</f>
        <v>187594469</v>
      </c>
      <c r="E22" s="297">
        <v>1339758</v>
      </c>
      <c r="F22" s="298">
        <f>SUM(F23:F25)</f>
        <v>102926964</v>
      </c>
      <c r="G22" s="296">
        <v>1010343</v>
      </c>
      <c r="H22" s="296"/>
      <c r="I22" s="192"/>
      <c r="J22" s="69"/>
      <c r="K22" s="181"/>
      <c r="L22" s="69"/>
      <c r="M22" s="504"/>
      <c r="N22" s="510"/>
      <c r="O22" s="504"/>
      <c r="P22" s="510"/>
      <c r="Q22" s="548"/>
    </row>
    <row r="23" spans="2:17" ht="13.5" customHeight="1" hidden="1" outlineLevel="1">
      <c r="B23" s="354" t="s">
        <v>814</v>
      </c>
      <c r="C23" s="412" t="s">
        <v>809</v>
      </c>
      <c r="D23" s="289">
        <v>30355572</v>
      </c>
      <c r="E23" s="300">
        <v>216792.74793318132</v>
      </c>
      <c r="F23" s="289">
        <v>10825720</v>
      </c>
      <c r="G23" s="290">
        <v>106266.5213943355</v>
      </c>
      <c r="H23" s="290"/>
      <c r="I23" s="194">
        <v>60</v>
      </c>
      <c r="J23" s="141">
        <v>0</v>
      </c>
      <c r="K23" s="182">
        <v>7000</v>
      </c>
      <c r="L23" s="107"/>
      <c r="M23" s="502"/>
      <c r="N23" s="508"/>
      <c r="O23" s="502"/>
      <c r="P23" s="508"/>
      <c r="Q23" s="549"/>
    </row>
    <row r="24" spans="2:17" ht="13.5" customHeight="1" hidden="1" outlineLevel="1">
      <c r="B24" s="171"/>
      <c r="C24" s="412" t="s">
        <v>811</v>
      </c>
      <c r="D24" s="289">
        <v>129424294</v>
      </c>
      <c r="E24" s="300">
        <v>924319.5399372462</v>
      </c>
      <c r="F24" s="289">
        <v>92101244</v>
      </c>
      <c r="G24" s="290">
        <v>904076.4786056646</v>
      </c>
      <c r="H24" s="290"/>
      <c r="I24" s="194">
        <v>60</v>
      </c>
      <c r="J24" s="141">
        <v>0</v>
      </c>
      <c r="K24" s="182">
        <v>7000</v>
      </c>
      <c r="L24" s="107"/>
      <c r="M24" s="502"/>
      <c r="N24" s="508">
        <f aca="true" t="shared" si="2" ref="N24:N30">IF($E$9="CPM",IF(I24=0,"n/a",L24*(1+M24)*I24/1000),IF(J24=0,"n/a",L24*(1+M24)*J24))</f>
        <v>0</v>
      </c>
      <c r="O24" s="502"/>
      <c r="P24" s="508">
        <f t="shared" si="0"/>
        <v>0</v>
      </c>
      <c r="Q24" s="549">
        <f t="shared" si="1"/>
        <v>0</v>
      </c>
    </row>
    <row r="25" spans="2:17" ht="13.5" customHeight="1" hidden="1" outlineLevel="1" thickBot="1">
      <c r="B25" s="171"/>
      <c r="C25" s="412" t="s">
        <v>813</v>
      </c>
      <c r="D25" s="289">
        <v>27814603</v>
      </c>
      <c r="E25" s="300">
        <v>198645.71212957244</v>
      </c>
      <c r="F25" s="289" t="s">
        <v>2</v>
      </c>
      <c r="G25" s="290" t="s">
        <v>2</v>
      </c>
      <c r="H25" s="290"/>
      <c r="I25" s="194">
        <v>60</v>
      </c>
      <c r="J25" s="141">
        <v>0</v>
      </c>
      <c r="K25" s="182">
        <v>7000</v>
      </c>
      <c r="L25" s="107"/>
      <c r="M25" s="502"/>
      <c r="N25" s="508">
        <f t="shared" si="2"/>
        <v>0</v>
      </c>
      <c r="O25" s="502"/>
      <c r="P25" s="508">
        <f t="shared" si="0"/>
        <v>0</v>
      </c>
      <c r="Q25" s="549">
        <f t="shared" si="1"/>
        <v>0</v>
      </c>
    </row>
    <row r="26" spans="2:17" ht="13.5" customHeight="1" collapsed="1" thickBot="1">
      <c r="B26" s="404" t="s">
        <v>802</v>
      </c>
      <c r="C26" s="413"/>
      <c r="D26" s="310">
        <f>D27</f>
        <v>1781057890.6772885</v>
      </c>
      <c r="E26" s="302">
        <f>E27</f>
        <v>21091899.06103286</v>
      </c>
      <c r="F26" s="298">
        <f>F27</f>
        <v>258233710.00000003</v>
      </c>
      <c r="G26" s="296">
        <f>G27</f>
        <v>1728936</v>
      </c>
      <c r="H26" s="296"/>
      <c r="I26" s="200"/>
      <c r="J26" s="71"/>
      <c r="K26" s="183"/>
      <c r="L26" s="71"/>
      <c r="M26" s="505"/>
      <c r="N26" s="511"/>
      <c r="O26" s="505"/>
      <c r="P26" s="511"/>
      <c r="Q26" s="550"/>
    </row>
    <row r="27" spans="2:17" ht="13.5" customHeight="1" hidden="1" outlineLevel="1">
      <c r="B27" s="172" t="s">
        <v>7</v>
      </c>
      <c r="C27" s="414" t="s">
        <v>7</v>
      </c>
      <c r="D27" s="305">
        <f>SUM(D28:D43)</f>
        <v>1781057890.6772885</v>
      </c>
      <c r="E27" s="304">
        <f>SUM(E28:E43)</f>
        <v>21091899.06103286</v>
      </c>
      <c r="F27" s="305">
        <f>SUM(F28:F43)</f>
        <v>258233710.00000003</v>
      </c>
      <c r="G27" s="303">
        <f>SUM(G28:G43)</f>
        <v>1728936</v>
      </c>
      <c r="H27" s="292"/>
      <c r="I27" s="190">
        <v>45</v>
      </c>
      <c r="J27" s="65">
        <v>5</v>
      </c>
      <c r="K27" s="185">
        <v>4500</v>
      </c>
      <c r="L27" s="65"/>
      <c r="M27" s="503"/>
      <c r="N27" s="509">
        <f t="shared" si="2"/>
        <v>0</v>
      </c>
      <c r="O27" s="503"/>
      <c r="P27" s="509">
        <f t="shared" si="0"/>
        <v>0</v>
      </c>
      <c r="Q27" s="547">
        <f t="shared" si="1"/>
        <v>0</v>
      </c>
    </row>
    <row r="28" spans="2:17" ht="13.5" customHeight="1" hidden="1" outlineLevel="1">
      <c r="B28" s="405" t="s">
        <v>16</v>
      </c>
      <c r="C28" s="415" t="s">
        <v>19</v>
      </c>
      <c r="D28" s="294">
        <v>16645909.090909094</v>
      </c>
      <c r="E28" s="293">
        <v>410000</v>
      </c>
      <c r="F28" s="294" t="s">
        <v>205</v>
      </c>
      <c r="G28" s="292" t="s">
        <v>205</v>
      </c>
      <c r="H28" s="292"/>
      <c r="I28" s="190">
        <v>45</v>
      </c>
      <c r="J28" s="65">
        <v>5</v>
      </c>
      <c r="K28" s="185">
        <v>4500</v>
      </c>
      <c r="L28" s="65"/>
      <c r="M28" s="503"/>
      <c r="N28" s="509">
        <f t="shared" si="2"/>
        <v>0</v>
      </c>
      <c r="O28" s="503"/>
      <c r="P28" s="509">
        <f t="shared" si="0"/>
        <v>0</v>
      </c>
      <c r="Q28" s="547">
        <f t="shared" si="1"/>
        <v>0</v>
      </c>
    </row>
    <row r="29" spans="2:17" ht="13.5" customHeight="1" hidden="1" outlineLevel="1">
      <c r="B29" s="406"/>
      <c r="C29" s="416" t="s">
        <v>20</v>
      </c>
      <c r="D29" s="289">
        <v>26325000</v>
      </c>
      <c r="E29" s="300">
        <v>1800000</v>
      </c>
      <c r="F29" s="289">
        <v>5647908.004430897</v>
      </c>
      <c r="G29" s="290">
        <v>37800</v>
      </c>
      <c r="H29" s="290"/>
      <c r="I29" s="194">
        <v>45</v>
      </c>
      <c r="J29" s="107">
        <v>5</v>
      </c>
      <c r="K29" s="182">
        <v>4500</v>
      </c>
      <c r="L29" s="107"/>
      <c r="M29" s="502"/>
      <c r="N29" s="508">
        <f t="shared" si="2"/>
        <v>0</v>
      </c>
      <c r="O29" s="502"/>
      <c r="P29" s="508">
        <f t="shared" si="0"/>
        <v>0</v>
      </c>
      <c r="Q29" s="549">
        <f t="shared" si="1"/>
        <v>0</v>
      </c>
    </row>
    <row r="30" spans="2:17" ht="13.5" customHeight="1" hidden="1" outlineLevel="1">
      <c r="B30" s="406"/>
      <c r="C30" s="416" t="s">
        <v>11</v>
      </c>
      <c r="D30" s="289">
        <v>33050000</v>
      </c>
      <c r="E30" s="300">
        <v>1300000</v>
      </c>
      <c r="F30" s="289">
        <v>1881919.0799227091</v>
      </c>
      <c r="G30" s="290">
        <v>12600</v>
      </c>
      <c r="H30" s="290"/>
      <c r="I30" s="194">
        <v>45</v>
      </c>
      <c r="J30" s="107">
        <v>5</v>
      </c>
      <c r="K30" s="182">
        <v>4500</v>
      </c>
      <c r="L30" s="107"/>
      <c r="M30" s="502"/>
      <c r="N30" s="508">
        <f t="shared" si="2"/>
        <v>0</v>
      </c>
      <c r="O30" s="502"/>
      <c r="P30" s="508">
        <f t="shared" si="0"/>
        <v>0</v>
      </c>
      <c r="Q30" s="549">
        <f t="shared" si="1"/>
        <v>0</v>
      </c>
    </row>
    <row r="31" spans="2:17" ht="13.5" customHeight="1" hidden="1" outlineLevel="1">
      <c r="B31" s="406"/>
      <c r="C31" s="416" t="s">
        <v>1</v>
      </c>
      <c r="D31" s="289">
        <v>174900000</v>
      </c>
      <c r="E31" s="300">
        <v>2500000</v>
      </c>
      <c r="F31" s="289">
        <v>51618351.90645145</v>
      </c>
      <c r="G31" s="290">
        <v>345600</v>
      </c>
      <c r="H31" s="290"/>
      <c r="I31" s="194">
        <v>45</v>
      </c>
      <c r="J31" s="107">
        <v>5</v>
      </c>
      <c r="K31" s="182">
        <v>4500</v>
      </c>
      <c r="L31" s="107"/>
      <c r="M31" s="502"/>
      <c r="N31" s="508">
        <f aca="true" t="shared" si="3" ref="N31:N43">IF($E$9="CPM",IF(I31=0,"n/a",L31*(1+M31)*I31/1000),IF(J31=0,"n/a",L31*(1+M31)*J31))</f>
        <v>0</v>
      </c>
      <c r="O31" s="502"/>
      <c r="P31" s="508">
        <f aca="true" t="shared" si="4" ref="P31:P43">IF(N31="n/a","n/a",N31*(1-O31))</f>
        <v>0</v>
      </c>
      <c r="Q31" s="549">
        <f aca="true" t="shared" si="5" ref="Q31:Q43">IF(P31="n/a","n/a",P31/$Q$8)</f>
        <v>0</v>
      </c>
    </row>
    <row r="32" spans="2:17" ht="13.5" customHeight="1" hidden="1" outlineLevel="1">
      <c r="B32" s="406"/>
      <c r="C32" s="416" t="s">
        <v>22</v>
      </c>
      <c r="D32" s="289">
        <v>3338181.818181818</v>
      </c>
      <c r="E32" s="300">
        <v>107999.99999999999</v>
      </c>
      <c r="F32" s="289" t="s">
        <v>205</v>
      </c>
      <c r="G32" s="290" t="s">
        <v>205</v>
      </c>
      <c r="H32" s="290"/>
      <c r="I32" s="194">
        <v>45</v>
      </c>
      <c r="J32" s="107">
        <v>5</v>
      </c>
      <c r="K32" s="182">
        <v>4500</v>
      </c>
      <c r="L32" s="107"/>
      <c r="M32" s="502"/>
      <c r="N32" s="508">
        <f t="shared" si="3"/>
        <v>0</v>
      </c>
      <c r="O32" s="502"/>
      <c r="P32" s="508">
        <f t="shared" si="4"/>
        <v>0</v>
      </c>
      <c r="Q32" s="549">
        <f t="shared" si="5"/>
        <v>0</v>
      </c>
    </row>
    <row r="33" spans="2:17" ht="13.5" customHeight="1" hidden="1" outlineLevel="1">
      <c r="B33" s="406"/>
      <c r="C33" s="416" t="s">
        <v>12</v>
      </c>
      <c r="D33" s="289">
        <v>197700000</v>
      </c>
      <c r="E33" s="300">
        <v>2100000</v>
      </c>
      <c r="F33" s="289">
        <v>25809175.953225724</v>
      </c>
      <c r="G33" s="290">
        <v>172800</v>
      </c>
      <c r="H33" s="290"/>
      <c r="I33" s="194">
        <v>45</v>
      </c>
      <c r="J33" s="107">
        <v>5</v>
      </c>
      <c r="K33" s="182">
        <v>4500</v>
      </c>
      <c r="L33" s="107"/>
      <c r="M33" s="502"/>
      <c r="N33" s="508">
        <f t="shared" si="3"/>
        <v>0</v>
      </c>
      <c r="O33" s="502"/>
      <c r="P33" s="508">
        <f t="shared" si="4"/>
        <v>0</v>
      </c>
      <c r="Q33" s="549">
        <f t="shared" si="5"/>
        <v>0</v>
      </c>
    </row>
    <row r="34" spans="2:17" ht="13.5" customHeight="1" hidden="1" outlineLevel="1">
      <c r="B34" s="406"/>
      <c r="C34" s="416" t="s">
        <v>27</v>
      </c>
      <c r="D34" s="289">
        <v>5205000</v>
      </c>
      <c r="E34" s="300">
        <v>220000</v>
      </c>
      <c r="F34" s="289">
        <v>2527148.4787533525</v>
      </c>
      <c r="G34" s="290">
        <v>16920</v>
      </c>
      <c r="H34" s="290"/>
      <c r="I34" s="194">
        <v>45</v>
      </c>
      <c r="J34" s="107">
        <v>5</v>
      </c>
      <c r="K34" s="182">
        <v>4500</v>
      </c>
      <c r="L34" s="107"/>
      <c r="M34" s="502"/>
      <c r="N34" s="508">
        <f t="shared" si="3"/>
        <v>0</v>
      </c>
      <c r="O34" s="502"/>
      <c r="P34" s="508">
        <f t="shared" si="4"/>
        <v>0</v>
      </c>
      <c r="Q34" s="549">
        <f t="shared" si="5"/>
        <v>0</v>
      </c>
    </row>
    <row r="35" spans="2:17" ht="13.5" customHeight="1" hidden="1" outlineLevel="1">
      <c r="B35" s="406"/>
      <c r="C35" s="416" t="s">
        <v>21</v>
      </c>
      <c r="D35" s="289">
        <v>8775000</v>
      </c>
      <c r="E35" s="300">
        <v>460000</v>
      </c>
      <c r="F35" s="289" t="s">
        <v>205</v>
      </c>
      <c r="G35" s="290" t="s">
        <v>205</v>
      </c>
      <c r="H35" s="290"/>
      <c r="I35" s="194">
        <v>45</v>
      </c>
      <c r="J35" s="107">
        <v>5</v>
      </c>
      <c r="K35" s="182">
        <v>4500</v>
      </c>
      <c r="L35" s="107"/>
      <c r="M35" s="502"/>
      <c r="N35" s="508">
        <f t="shared" si="3"/>
        <v>0</v>
      </c>
      <c r="O35" s="502"/>
      <c r="P35" s="508">
        <f t="shared" si="4"/>
        <v>0</v>
      </c>
      <c r="Q35" s="549">
        <f t="shared" si="5"/>
        <v>0</v>
      </c>
    </row>
    <row r="36" spans="2:17" ht="13.5" customHeight="1" hidden="1" outlineLevel="1">
      <c r="B36" s="406"/>
      <c r="C36" s="416" t="s">
        <v>23</v>
      </c>
      <c r="D36" s="289">
        <v>13986000</v>
      </c>
      <c r="E36" s="300">
        <v>756000</v>
      </c>
      <c r="F36" s="289">
        <v>27959940.615994535</v>
      </c>
      <c r="G36" s="290">
        <v>187200</v>
      </c>
      <c r="H36" s="290"/>
      <c r="I36" s="194">
        <v>45</v>
      </c>
      <c r="J36" s="107">
        <v>5</v>
      </c>
      <c r="K36" s="182">
        <v>4500</v>
      </c>
      <c r="L36" s="107"/>
      <c r="M36" s="502"/>
      <c r="N36" s="508">
        <f t="shared" si="3"/>
        <v>0</v>
      </c>
      <c r="O36" s="502"/>
      <c r="P36" s="508">
        <f t="shared" si="4"/>
        <v>0</v>
      </c>
      <c r="Q36" s="549">
        <f t="shared" si="5"/>
        <v>0</v>
      </c>
    </row>
    <row r="37" spans="2:17" ht="13.5" customHeight="1" hidden="1" outlineLevel="1">
      <c r="B37" s="406"/>
      <c r="C37" s="416" t="s">
        <v>13</v>
      </c>
      <c r="D37" s="289">
        <v>15319436.61971831</v>
      </c>
      <c r="E37" s="300">
        <v>148732.39436619717</v>
      </c>
      <c r="F37" s="289" t="s">
        <v>205</v>
      </c>
      <c r="G37" s="290" t="s">
        <v>205</v>
      </c>
      <c r="H37" s="290"/>
      <c r="I37" s="194">
        <v>45</v>
      </c>
      <c r="J37" s="107">
        <v>5</v>
      </c>
      <c r="K37" s="182">
        <v>4500</v>
      </c>
      <c r="L37" s="107"/>
      <c r="M37" s="502"/>
      <c r="N37" s="508">
        <f t="shared" si="3"/>
        <v>0</v>
      </c>
      <c r="O37" s="502"/>
      <c r="P37" s="508">
        <f t="shared" si="4"/>
        <v>0</v>
      </c>
      <c r="Q37" s="549">
        <f t="shared" si="5"/>
        <v>0</v>
      </c>
    </row>
    <row r="38" spans="2:17" ht="13.5" customHeight="1" hidden="1" outlineLevel="1">
      <c r="B38" s="406"/>
      <c r="C38" s="416" t="s">
        <v>14</v>
      </c>
      <c r="D38" s="289">
        <v>34197209.302325584</v>
      </c>
      <c r="E38" s="300">
        <v>1200000</v>
      </c>
      <c r="F38" s="289">
        <v>40004222.72749987</v>
      </c>
      <c r="G38" s="290">
        <v>267840</v>
      </c>
      <c r="H38" s="290"/>
      <c r="I38" s="194">
        <v>45</v>
      </c>
      <c r="J38" s="107">
        <v>5</v>
      </c>
      <c r="K38" s="182">
        <v>4500</v>
      </c>
      <c r="L38" s="107"/>
      <c r="M38" s="502"/>
      <c r="N38" s="508">
        <f t="shared" si="3"/>
        <v>0</v>
      </c>
      <c r="O38" s="502"/>
      <c r="P38" s="508">
        <f t="shared" si="4"/>
        <v>0</v>
      </c>
      <c r="Q38" s="549">
        <f t="shared" si="5"/>
        <v>0</v>
      </c>
    </row>
    <row r="39" spans="2:17" ht="13.5" customHeight="1" hidden="1" outlineLevel="1">
      <c r="B39" s="406"/>
      <c r="C39" s="416" t="s">
        <v>24</v>
      </c>
      <c r="D39" s="289">
        <v>851221153.8461539</v>
      </c>
      <c r="E39" s="300">
        <v>3700000</v>
      </c>
      <c r="F39" s="289">
        <v>80868751.32010728</v>
      </c>
      <c r="G39" s="290">
        <v>541440</v>
      </c>
      <c r="H39" s="290"/>
      <c r="I39" s="194">
        <v>45</v>
      </c>
      <c r="J39" s="107">
        <v>5</v>
      </c>
      <c r="K39" s="182">
        <v>4500</v>
      </c>
      <c r="L39" s="107"/>
      <c r="M39" s="502"/>
      <c r="N39" s="508">
        <f t="shared" si="3"/>
        <v>0</v>
      </c>
      <c r="O39" s="502"/>
      <c r="P39" s="508">
        <f t="shared" si="4"/>
        <v>0</v>
      </c>
      <c r="Q39" s="549">
        <f t="shared" si="5"/>
        <v>0</v>
      </c>
    </row>
    <row r="40" spans="2:17" ht="13.5" customHeight="1" hidden="1" outlineLevel="1">
      <c r="B40" s="406"/>
      <c r="C40" s="416" t="s">
        <v>15</v>
      </c>
      <c r="D40" s="289">
        <v>68400000</v>
      </c>
      <c r="E40" s="300">
        <v>459166.6666666666</v>
      </c>
      <c r="F40" s="289">
        <v>3011070.5278763347</v>
      </c>
      <c r="G40" s="290">
        <v>20160</v>
      </c>
      <c r="H40" s="290"/>
      <c r="I40" s="194">
        <v>45</v>
      </c>
      <c r="J40" s="107">
        <v>5</v>
      </c>
      <c r="K40" s="182">
        <v>4500</v>
      </c>
      <c r="L40" s="107"/>
      <c r="M40" s="502"/>
      <c r="N40" s="508">
        <f t="shared" si="3"/>
        <v>0</v>
      </c>
      <c r="O40" s="502"/>
      <c r="P40" s="508">
        <f t="shared" si="4"/>
        <v>0</v>
      </c>
      <c r="Q40" s="549">
        <f t="shared" si="5"/>
        <v>0</v>
      </c>
    </row>
    <row r="41" spans="2:17" ht="13.5" customHeight="1" hidden="1" outlineLevel="1">
      <c r="B41" s="406"/>
      <c r="C41" s="416" t="s">
        <v>8</v>
      </c>
      <c r="D41" s="289">
        <v>270360000</v>
      </c>
      <c r="E41" s="300">
        <v>4900000</v>
      </c>
      <c r="F41" s="289">
        <v>8925673.350490564</v>
      </c>
      <c r="G41" s="290">
        <v>59760</v>
      </c>
      <c r="H41" s="290"/>
      <c r="I41" s="194">
        <v>45</v>
      </c>
      <c r="J41" s="107">
        <v>5</v>
      </c>
      <c r="K41" s="182">
        <v>4500</v>
      </c>
      <c r="L41" s="107"/>
      <c r="M41" s="502"/>
      <c r="N41" s="508">
        <f t="shared" si="3"/>
        <v>0</v>
      </c>
      <c r="O41" s="502"/>
      <c r="P41" s="508">
        <f t="shared" si="4"/>
        <v>0</v>
      </c>
      <c r="Q41" s="549">
        <f t="shared" si="5"/>
        <v>0</v>
      </c>
    </row>
    <row r="42" spans="2:17" ht="13.5" customHeight="1" hidden="1" outlineLevel="1">
      <c r="B42" s="406"/>
      <c r="C42" s="416" t="s">
        <v>25</v>
      </c>
      <c r="D42" s="289">
        <v>31440000</v>
      </c>
      <c r="E42" s="300">
        <v>640000</v>
      </c>
      <c r="F42" s="289">
        <v>9033211.583629005</v>
      </c>
      <c r="G42" s="290">
        <v>60480</v>
      </c>
      <c r="H42" s="290"/>
      <c r="I42" s="194">
        <v>45</v>
      </c>
      <c r="J42" s="107">
        <v>5</v>
      </c>
      <c r="K42" s="182">
        <v>4500</v>
      </c>
      <c r="L42" s="107"/>
      <c r="M42" s="502"/>
      <c r="N42" s="508">
        <f t="shared" si="3"/>
        <v>0</v>
      </c>
      <c r="O42" s="502"/>
      <c r="P42" s="508">
        <f t="shared" si="4"/>
        <v>0</v>
      </c>
      <c r="Q42" s="549">
        <f t="shared" si="5"/>
        <v>0</v>
      </c>
    </row>
    <row r="43" spans="2:17" ht="13.5" customHeight="1" hidden="1" outlineLevel="1" thickBot="1">
      <c r="B43" s="407"/>
      <c r="C43" s="416" t="s">
        <v>259</v>
      </c>
      <c r="D43" s="289">
        <v>30195000</v>
      </c>
      <c r="E43" s="300">
        <v>390000</v>
      </c>
      <c r="F43" s="307">
        <v>946336.4516182767</v>
      </c>
      <c r="G43" s="308">
        <v>6336</v>
      </c>
      <c r="H43" s="308"/>
      <c r="I43" s="194">
        <v>45</v>
      </c>
      <c r="J43" s="107">
        <v>5</v>
      </c>
      <c r="K43" s="182">
        <v>4500</v>
      </c>
      <c r="L43" s="107"/>
      <c r="M43" s="502"/>
      <c r="N43" s="508">
        <f t="shared" si="3"/>
        <v>0</v>
      </c>
      <c r="O43" s="502"/>
      <c r="P43" s="508">
        <f t="shared" si="4"/>
        <v>0</v>
      </c>
      <c r="Q43" s="549">
        <f t="shared" si="5"/>
        <v>0</v>
      </c>
    </row>
    <row r="44" spans="2:17" ht="13.5" customHeight="1" collapsed="1" thickBot="1">
      <c r="B44" s="404" t="s">
        <v>822</v>
      </c>
      <c r="C44" s="413"/>
      <c r="D44" s="310">
        <f>D45</f>
        <v>91183010</v>
      </c>
      <c r="E44" s="302">
        <f>E45</f>
        <v>19737665</v>
      </c>
      <c r="F44" s="310">
        <f>F45</f>
        <v>66616804.199999996</v>
      </c>
      <c r="G44" s="301">
        <f>G45</f>
        <v>16456934.64</v>
      </c>
      <c r="H44" s="301"/>
      <c r="I44" s="200"/>
      <c r="J44" s="71"/>
      <c r="K44" s="183"/>
      <c r="L44" s="71"/>
      <c r="M44" s="505"/>
      <c r="N44" s="511"/>
      <c r="O44" s="505"/>
      <c r="P44" s="511"/>
      <c r="Q44" s="550"/>
    </row>
    <row r="45" spans="2:17" ht="13.5" customHeight="1" hidden="1" outlineLevel="1">
      <c r="B45" s="174" t="s">
        <v>6</v>
      </c>
      <c r="C45" s="175" t="s">
        <v>7</v>
      </c>
      <c r="D45" s="290">
        <f>SUM(D47:D95)</f>
        <v>91183010</v>
      </c>
      <c r="E45" s="300">
        <f>SUM(E47:E95)</f>
        <v>19737665</v>
      </c>
      <c r="F45" s="289">
        <f>SUM(F47:F95)</f>
        <v>66616804.199999996</v>
      </c>
      <c r="G45" s="290">
        <f>SUM(G47:G95)</f>
        <v>16456934.64</v>
      </c>
      <c r="H45" s="290"/>
      <c r="I45" s="377">
        <v>75</v>
      </c>
      <c r="J45" s="378">
        <v>5</v>
      </c>
      <c r="K45" s="421">
        <v>2500</v>
      </c>
      <c r="L45" s="377"/>
      <c r="M45" s="542"/>
      <c r="N45" s="543">
        <f aca="true" t="shared" si="6" ref="N45:N67">IF($E$9="CPM",IF(I45=0,"n/a",L45*(1+M45)*I45/1000),IF(J45=0,"n/a",L45*(1+M45)*J45))</f>
        <v>0</v>
      </c>
      <c r="O45" s="542"/>
      <c r="P45" s="543">
        <f t="shared" si="0"/>
        <v>0</v>
      </c>
      <c r="Q45" s="515">
        <f t="shared" si="1"/>
        <v>0</v>
      </c>
    </row>
    <row r="46" spans="2:17" ht="13.5" customHeight="1" hidden="1" outlineLevel="1">
      <c r="B46" s="172" t="s">
        <v>9</v>
      </c>
      <c r="C46" s="176" t="s">
        <v>229</v>
      </c>
      <c r="D46" s="303" t="s">
        <v>214</v>
      </c>
      <c r="E46" s="304" t="s">
        <v>214</v>
      </c>
      <c r="F46" s="303" t="s">
        <v>214</v>
      </c>
      <c r="G46" s="303" t="s">
        <v>214</v>
      </c>
      <c r="H46" s="303"/>
      <c r="I46" s="198">
        <v>75</v>
      </c>
      <c r="J46" s="72">
        <v>5</v>
      </c>
      <c r="K46" s="184">
        <v>2500</v>
      </c>
      <c r="L46" s="198"/>
      <c r="M46" s="544"/>
      <c r="N46" s="545">
        <f t="shared" si="6"/>
        <v>0</v>
      </c>
      <c r="O46" s="544"/>
      <c r="P46" s="545">
        <f t="shared" si="0"/>
        <v>0</v>
      </c>
      <c r="Q46" s="516">
        <f t="shared" si="1"/>
        <v>0</v>
      </c>
    </row>
    <row r="47" spans="2:17" ht="13.5" customHeight="1" hidden="1" outlineLevel="1">
      <c r="B47" s="551" t="s">
        <v>19</v>
      </c>
      <c r="C47" s="381" t="s">
        <v>460</v>
      </c>
      <c r="D47" s="355">
        <v>35072</v>
      </c>
      <c r="E47" s="356">
        <v>11696</v>
      </c>
      <c r="F47" s="292">
        <v>14312</v>
      </c>
      <c r="G47" s="292">
        <v>6327</v>
      </c>
      <c r="H47" s="292" t="s">
        <v>480</v>
      </c>
      <c r="I47" s="190">
        <v>65</v>
      </c>
      <c r="J47" s="140">
        <v>0</v>
      </c>
      <c r="K47" s="185">
        <v>2500</v>
      </c>
      <c r="L47" s="65"/>
      <c r="M47" s="503"/>
      <c r="N47" s="509">
        <f t="shared" si="6"/>
        <v>0</v>
      </c>
      <c r="O47" s="503"/>
      <c r="P47" s="509">
        <f t="shared" si="0"/>
        <v>0</v>
      </c>
      <c r="Q47" s="547">
        <f t="shared" si="1"/>
        <v>0</v>
      </c>
    </row>
    <row r="48" spans="2:17" ht="13.5" customHeight="1" hidden="1" outlineLevel="1">
      <c r="B48" s="177" t="s">
        <v>19</v>
      </c>
      <c r="C48" s="326" t="s">
        <v>461</v>
      </c>
      <c r="D48" s="357">
        <v>3354317</v>
      </c>
      <c r="E48" s="358">
        <v>417172</v>
      </c>
      <c r="F48" s="290">
        <v>2821835</v>
      </c>
      <c r="G48" s="290">
        <v>412436</v>
      </c>
      <c r="H48" s="290" t="s">
        <v>482</v>
      </c>
      <c r="I48" s="194">
        <v>65</v>
      </c>
      <c r="J48" s="141">
        <v>0</v>
      </c>
      <c r="K48" s="182">
        <v>2500</v>
      </c>
      <c r="L48" s="107"/>
      <c r="M48" s="502"/>
      <c r="N48" s="508">
        <f t="shared" si="6"/>
        <v>0</v>
      </c>
      <c r="O48" s="502"/>
      <c r="P48" s="508">
        <f t="shared" si="0"/>
        <v>0</v>
      </c>
      <c r="Q48" s="549">
        <f t="shared" si="1"/>
        <v>0</v>
      </c>
    </row>
    <row r="49" spans="2:17" ht="13.5" customHeight="1" hidden="1" outlineLevel="1">
      <c r="B49" s="178" t="s">
        <v>15</v>
      </c>
      <c r="C49" s="326" t="s">
        <v>464</v>
      </c>
      <c r="D49" s="359">
        <v>13982752</v>
      </c>
      <c r="E49" s="360">
        <v>1311609</v>
      </c>
      <c r="F49" s="313">
        <v>13628885</v>
      </c>
      <c r="G49" s="313">
        <v>1091416</v>
      </c>
      <c r="H49" s="313" t="s">
        <v>485</v>
      </c>
      <c r="I49" s="203">
        <v>75</v>
      </c>
      <c r="J49" s="555">
        <v>0</v>
      </c>
      <c r="K49" s="182">
        <v>2500</v>
      </c>
      <c r="L49" s="107"/>
      <c r="M49" s="502"/>
      <c r="N49" s="508">
        <f t="shared" si="6"/>
        <v>0</v>
      </c>
      <c r="O49" s="502"/>
      <c r="P49" s="508">
        <f t="shared" si="0"/>
        <v>0</v>
      </c>
      <c r="Q49" s="549">
        <f t="shared" si="1"/>
        <v>0</v>
      </c>
    </row>
    <row r="50" spans="2:17" s="106" customFormat="1" ht="13.5" customHeight="1" hidden="1" outlineLevel="1">
      <c r="B50" s="178" t="s">
        <v>15</v>
      </c>
      <c r="C50" s="326" t="s">
        <v>264</v>
      </c>
      <c r="D50" s="359">
        <v>108771</v>
      </c>
      <c r="E50" s="360">
        <v>21198</v>
      </c>
      <c r="F50" s="313">
        <v>6290</v>
      </c>
      <c r="G50" s="313">
        <v>1181</v>
      </c>
      <c r="H50" s="313" t="s">
        <v>423</v>
      </c>
      <c r="I50" s="194">
        <v>65</v>
      </c>
      <c r="J50" s="107">
        <v>5</v>
      </c>
      <c r="K50" s="182">
        <v>2500</v>
      </c>
      <c r="L50" s="107"/>
      <c r="M50" s="502"/>
      <c r="N50" s="508">
        <f t="shared" si="6"/>
        <v>0</v>
      </c>
      <c r="O50" s="502"/>
      <c r="P50" s="508">
        <f t="shared" si="0"/>
        <v>0</v>
      </c>
      <c r="Q50" s="549">
        <f t="shared" si="1"/>
        <v>0</v>
      </c>
    </row>
    <row r="51" spans="2:17" s="158" customFormat="1" ht="13.5" customHeight="1" hidden="1" outlineLevel="1">
      <c r="B51" s="177" t="s">
        <v>20</v>
      </c>
      <c r="C51" s="327" t="s">
        <v>458</v>
      </c>
      <c r="D51" s="357">
        <v>5299892</v>
      </c>
      <c r="E51" s="358">
        <v>962791</v>
      </c>
      <c r="F51" s="290">
        <v>4077366</v>
      </c>
      <c r="G51" s="290">
        <v>902370</v>
      </c>
      <c r="H51" s="290" t="s">
        <v>479</v>
      </c>
      <c r="I51" s="194">
        <v>100</v>
      </c>
      <c r="J51" s="555">
        <v>0</v>
      </c>
      <c r="K51" s="182">
        <v>2500</v>
      </c>
      <c r="L51" s="107"/>
      <c r="M51" s="502"/>
      <c r="N51" s="508">
        <f t="shared" si="6"/>
        <v>0</v>
      </c>
      <c r="O51" s="502"/>
      <c r="P51" s="508">
        <f t="shared" si="0"/>
        <v>0</v>
      </c>
      <c r="Q51" s="549">
        <f t="shared" si="1"/>
        <v>0</v>
      </c>
    </row>
    <row r="52" spans="2:17" s="149" customFormat="1" ht="13.5" customHeight="1" hidden="1" outlineLevel="1">
      <c r="B52" s="177" t="s">
        <v>20</v>
      </c>
      <c r="C52" s="327" t="s">
        <v>459</v>
      </c>
      <c r="D52" s="357">
        <v>1593973</v>
      </c>
      <c r="E52" s="358">
        <v>385012</v>
      </c>
      <c r="F52" s="290">
        <v>615755</v>
      </c>
      <c r="G52" s="290">
        <v>263231</v>
      </c>
      <c r="H52" s="290" t="s">
        <v>479</v>
      </c>
      <c r="I52" s="194">
        <v>100</v>
      </c>
      <c r="J52" s="555">
        <v>0</v>
      </c>
      <c r="K52" s="182">
        <v>2500</v>
      </c>
      <c r="L52" s="107"/>
      <c r="M52" s="502"/>
      <c r="N52" s="508">
        <f t="shared" si="6"/>
        <v>0</v>
      </c>
      <c r="O52" s="502"/>
      <c r="P52" s="508">
        <f t="shared" si="0"/>
        <v>0</v>
      </c>
      <c r="Q52" s="549">
        <f t="shared" si="1"/>
        <v>0</v>
      </c>
    </row>
    <row r="53" spans="2:17" s="149" customFormat="1" ht="13.5" customHeight="1" hidden="1" outlineLevel="1">
      <c r="B53" s="177" t="s">
        <v>20</v>
      </c>
      <c r="C53" s="326" t="s">
        <v>253</v>
      </c>
      <c r="D53" s="357">
        <v>1111748</v>
      </c>
      <c r="E53" s="358">
        <v>401721</v>
      </c>
      <c r="F53" s="290">
        <v>1022573</v>
      </c>
      <c r="G53" s="290">
        <v>422589</v>
      </c>
      <c r="H53" s="290" t="s">
        <v>418</v>
      </c>
      <c r="I53" s="194">
        <v>100</v>
      </c>
      <c r="J53" s="107">
        <v>5</v>
      </c>
      <c r="K53" s="182">
        <v>2500</v>
      </c>
      <c r="L53" s="107"/>
      <c r="M53" s="502"/>
      <c r="N53" s="508">
        <f t="shared" si="6"/>
        <v>0</v>
      </c>
      <c r="O53" s="502"/>
      <c r="P53" s="508">
        <f t="shared" si="0"/>
        <v>0</v>
      </c>
      <c r="Q53" s="549">
        <f t="shared" si="1"/>
        <v>0</v>
      </c>
    </row>
    <row r="54" spans="2:17" s="152" customFormat="1" ht="13.5" customHeight="1" hidden="1" outlineLevel="1">
      <c r="B54" s="178" t="s">
        <v>20</v>
      </c>
      <c r="C54" s="326" t="s">
        <v>235</v>
      </c>
      <c r="D54" s="357">
        <v>471630</v>
      </c>
      <c r="E54" s="358">
        <v>186498</v>
      </c>
      <c r="F54" s="290">
        <f>38%*D54</f>
        <v>179219.4</v>
      </c>
      <c r="G54" s="290">
        <f>38%*E54</f>
        <v>70869.24</v>
      </c>
      <c r="H54" s="290" t="s">
        <v>479</v>
      </c>
      <c r="I54" s="194">
        <v>100</v>
      </c>
      <c r="J54" s="555">
        <v>0</v>
      </c>
      <c r="K54" s="182">
        <v>2500</v>
      </c>
      <c r="L54" s="107"/>
      <c r="M54" s="502"/>
      <c r="N54" s="508">
        <f t="shared" si="6"/>
        <v>0</v>
      </c>
      <c r="O54" s="502"/>
      <c r="P54" s="508">
        <f t="shared" si="0"/>
        <v>0</v>
      </c>
      <c r="Q54" s="549">
        <f t="shared" si="1"/>
        <v>0</v>
      </c>
    </row>
    <row r="55" spans="2:17" s="106" customFormat="1" ht="13.5" customHeight="1" hidden="1" outlineLevel="1">
      <c r="B55" s="177" t="s">
        <v>20</v>
      </c>
      <c r="C55" s="326" t="s">
        <v>233</v>
      </c>
      <c r="D55" s="357">
        <v>179808</v>
      </c>
      <c r="E55" s="358">
        <v>49432</v>
      </c>
      <c r="F55" s="290">
        <v>229494</v>
      </c>
      <c r="G55" s="290">
        <v>71477</v>
      </c>
      <c r="H55" s="290" t="s">
        <v>419</v>
      </c>
      <c r="I55" s="194">
        <v>100</v>
      </c>
      <c r="J55" s="107">
        <v>5</v>
      </c>
      <c r="K55" s="182">
        <v>2500</v>
      </c>
      <c r="L55" s="107"/>
      <c r="M55" s="502"/>
      <c r="N55" s="508">
        <f t="shared" si="6"/>
        <v>0</v>
      </c>
      <c r="O55" s="502"/>
      <c r="P55" s="508">
        <f t="shared" si="0"/>
        <v>0</v>
      </c>
      <c r="Q55" s="549">
        <f t="shared" si="1"/>
        <v>0</v>
      </c>
    </row>
    <row r="56" spans="2:17" s="153" customFormat="1" ht="13.5" customHeight="1" hidden="1" outlineLevel="1">
      <c r="B56" s="178" t="s">
        <v>20</v>
      </c>
      <c r="C56" s="326" t="s">
        <v>279</v>
      </c>
      <c r="D56" s="361">
        <v>80797</v>
      </c>
      <c r="E56" s="362">
        <v>46259</v>
      </c>
      <c r="F56" s="316">
        <v>30096</v>
      </c>
      <c r="G56" s="316">
        <v>20486</v>
      </c>
      <c r="H56" s="313" t="s">
        <v>480</v>
      </c>
      <c r="I56" s="194">
        <v>100</v>
      </c>
      <c r="J56" s="107">
        <v>5</v>
      </c>
      <c r="K56" s="188">
        <v>2500</v>
      </c>
      <c r="L56" s="70"/>
      <c r="M56" s="506"/>
      <c r="N56" s="512">
        <f t="shared" si="6"/>
        <v>0</v>
      </c>
      <c r="O56" s="506"/>
      <c r="P56" s="512">
        <f t="shared" si="0"/>
        <v>0</v>
      </c>
      <c r="Q56" s="552">
        <f t="shared" si="1"/>
        <v>0</v>
      </c>
    </row>
    <row r="57" spans="2:17" s="153" customFormat="1" ht="13.5" customHeight="1" hidden="1" outlineLevel="1">
      <c r="B57" s="178" t="s">
        <v>20</v>
      </c>
      <c r="C57" s="326" t="s">
        <v>236</v>
      </c>
      <c r="D57" s="361">
        <v>62800</v>
      </c>
      <c r="E57" s="362">
        <v>35900</v>
      </c>
      <c r="F57" s="290">
        <f>38%*D57</f>
        <v>23864</v>
      </c>
      <c r="G57" s="290">
        <f>38%*E57</f>
        <v>13642</v>
      </c>
      <c r="H57" s="316" t="s">
        <v>479</v>
      </c>
      <c r="I57" s="194">
        <v>100</v>
      </c>
      <c r="J57" s="107">
        <v>5</v>
      </c>
      <c r="K57" s="188">
        <v>2500</v>
      </c>
      <c r="L57" s="70"/>
      <c r="M57" s="506"/>
      <c r="N57" s="512">
        <f t="shared" si="6"/>
        <v>0</v>
      </c>
      <c r="O57" s="506"/>
      <c r="P57" s="512">
        <f t="shared" si="0"/>
        <v>0</v>
      </c>
      <c r="Q57" s="552">
        <f t="shared" si="1"/>
        <v>0</v>
      </c>
    </row>
    <row r="58" spans="2:17" s="106" customFormat="1" ht="13.5" customHeight="1" hidden="1" outlineLevel="1">
      <c r="B58" s="178" t="s">
        <v>20</v>
      </c>
      <c r="C58" s="326" t="s">
        <v>265</v>
      </c>
      <c r="D58" s="361">
        <v>62500</v>
      </c>
      <c r="E58" s="362">
        <v>31050</v>
      </c>
      <c r="F58" s="316" t="s">
        <v>2</v>
      </c>
      <c r="G58" s="316" t="s">
        <v>2</v>
      </c>
      <c r="H58" s="290" t="s">
        <v>480</v>
      </c>
      <c r="I58" s="194">
        <v>100</v>
      </c>
      <c r="J58" s="555">
        <v>0</v>
      </c>
      <c r="K58" s="188">
        <v>2500</v>
      </c>
      <c r="L58" s="70"/>
      <c r="M58" s="506"/>
      <c r="N58" s="512">
        <f t="shared" si="6"/>
        <v>0</v>
      </c>
      <c r="O58" s="506"/>
      <c r="P58" s="512">
        <f t="shared" si="0"/>
        <v>0</v>
      </c>
      <c r="Q58" s="552">
        <f t="shared" si="1"/>
        <v>0</v>
      </c>
    </row>
    <row r="59" spans="2:17" ht="13.5" customHeight="1" hidden="1" outlineLevel="1">
      <c r="B59" s="178" t="s">
        <v>20</v>
      </c>
      <c r="C59" s="30" t="s">
        <v>475</v>
      </c>
      <c r="D59" s="361">
        <v>220288</v>
      </c>
      <c r="E59" s="362">
        <v>63506</v>
      </c>
      <c r="F59" s="316">
        <v>220288</v>
      </c>
      <c r="G59" s="316">
        <v>63506</v>
      </c>
      <c r="H59" s="316" t="s">
        <v>479</v>
      </c>
      <c r="I59" s="203">
        <v>75</v>
      </c>
      <c r="J59" s="555">
        <v>0</v>
      </c>
      <c r="K59" s="188">
        <v>2500</v>
      </c>
      <c r="L59" s="70"/>
      <c r="M59" s="506"/>
      <c r="N59" s="512">
        <f t="shared" si="6"/>
        <v>0</v>
      </c>
      <c r="O59" s="506"/>
      <c r="P59" s="512">
        <f t="shared" si="0"/>
        <v>0</v>
      </c>
      <c r="Q59" s="552">
        <f t="shared" si="1"/>
        <v>0</v>
      </c>
    </row>
    <row r="60" spans="2:17" s="166" customFormat="1" ht="13.5" customHeight="1" hidden="1" outlineLevel="1">
      <c r="B60" s="177" t="s">
        <v>0</v>
      </c>
      <c r="C60" s="326" t="s">
        <v>462</v>
      </c>
      <c r="D60" s="357">
        <v>11866936</v>
      </c>
      <c r="E60" s="358">
        <v>1986396</v>
      </c>
      <c r="F60" s="290">
        <v>7192394</v>
      </c>
      <c r="G60" s="290">
        <v>1577803</v>
      </c>
      <c r="H60" s="290" t="s">
        <v>483</v>
      </c>
      <c r="I60" s="203">
        <v>75</v>
      </c>
      <c r="J60" s="555">
        <v>0</v>
      </c>
      <c r="K60" s="182">
        <v>2500</v>
      </c>
      <c r="L60" s="107"/>
      <c r="M60" s="502"/>
      <c r="N60" s="508">
        <f t="shared" si="6"/>
        <v>0</v>
      </c>
      <c r="O60" s="502"/>
      <c r="P60" s="508">
        <f t="shared" si="0"/>
        <v>0</v>
      </c>
      <c r="Q60" s="549">
        <f t="shared" si="1"/>
        <v>0</v>
      </c>
    </row>
    <row r="61" spans="2:17" s="106" customFormat="1" ht="13.5" customHeight="1" hidden="1" outlineLevel="1">
      <c r="B61" s="177" t="s">
        <v>0</v>
      </c>
      <c r="C61" s="327" t="s">
        <v>281</v>
      </c>
      <c r="D61" s="357">
        <v>8736359</v>
      </c>
      <c r="E61" s="358">
        <v>2070478</v>
      </c>
      <c r="F61" s="290">
        <v>9793736</v>
      </c>
      <c r="G61" s="290">
        <v>3104532</v>
      </c>
      <c r="H61" s="290" t="s">
        <v>478</v>
      </c>
      <c r="I61" s="203">
        <v>75</v>
      </c>
      <c r="J61" s="107">
        <v>5</v>
      </c>
      <c r="K61" s="182">
        <v>2500</v>
      </c>
      <c r="L61" s="107"/>
      <c r="M61" s="502"/>
      <c r="N61" s="508">
        <f t="shared" si="6"/>
        <v>0</v>
      </c>
      <c r="O61" s="502"/>
      <c r="P61" s="508">
        <f t="shared" si="0"/>
        <v>0</v>
      </c>
      <c r="Q61" s="549">
        <f t="shared" si="1"/>
        <v>0</v>
      </c>
    </row>
    <row r="62" spans="2:17" s="93" customFormat="1" ht="13.5" customHeight="1" hidden="1" outlineLevel="1">
      <c r="B62" s="178" t="s">
        <v>0</v>
      </c>
      <c r="C62" s="326" t="s">
        <v>463</v>
      </c>
      <c r="D62" s="357">
        <v>6460756</v>
      </c>
      <c r="E62" s="358">
        <v>1364751</v>
      </c>
      <c r="F62" s="290">
        <v>6500833</v>
      </c>
      <c r="G62" s="290">
        <v>1166647</v>
      </c>
      <c r="H62" s="290" t="s">
        <v>484</v>
      </c>
      <c r="I62" s="203">
        <v>75</v>
      </c>
      <c r="J62" s="555">
        <v>0</v>
      </c>
      <c r="K62" s="182">
        <v>2500</v>
      </c>
      <c r="L62" s="107"/>
      <c r="M62" s="502"/>
      <c r="N62" s="508">
        <f t="shared" si="6"/>
        <v>0</v>
      </c>
      <c r="O62" s="502"/>
      <c r="P62" s="508">
        <f t="shared" si="0"/>
        <v>0</v>
      </c>
      <c r="Q62" s="549">
        <f t="shared" si="1"/>
        <v>0</v>
      </c>
    </row>
    <row r="63" spans="2:17" s="93" customFormat="1" ht="13.5" customHeight="1" hidden="1" outlineLevel="1">
      <c r="B63" s="177" t="s">
        <v>0</v>
      </c>
      <c r="C63" s="327" t="s">
        <v>269</v>
      </c>
      <c r="D63" s="363">
        <v>6481905</v>
      </c>
      <c r="E63" s="364">
        <v>605762</v>
      </c>
      <c r="F63" s="312">
        <v>2064125</v>
      </c>
      <c r="G63" s="312">
        <v>369387</v>
      </c>
      <c r="H63" s="312" t="s">
        <v>414</v>
      </c>
      <c r="I63" s="203">
        <v>75</v>
      </c>
      <c r="J63" s="107">
        <v>5</v>
      </c>
      <c r="K63" s="182">
        <v>2500</v>
      </c>
      <c r="L63" s="107"/>
      <c r="M63" s="502"/>
      <c r="N63" s="508">
        <f t="shared" si="6"/>
        <v>0</v>
      </c>
      <c r="O63" s="502"/>
      <c r="P63" s="508">
        <f t="shared" si="0"/>
        <v>0</v>
      </c>
      <c r="Q63" s="549">
        <f t="shared" si="1"/>
        <v>0</v>
      </c>
    </row>
    <row r="64" spans="2:17" s="156" customFormat="1" ht="13.5" customHeight="1" hidden="1" outlineLevel="1">
      <c r="B64" s="178" t="s">
        <v>0</v>
      </c>
      <c r="C64" s="326" t="s">
        <v>406</v>
      </c>
      <c r="D64" s="357">
        <v>643999</v>
      </c>
      <c r="E64" s="358">
        <v>226601</v>
      </c>
      <c r="F64" s="290">
        <v>804352</v>
      </c>
      <c r="G64" s="290">
        <v>297024</v>
      </c>
      <c r="H64" s="290" t="s">
        <v>479</v>
      </c>
      <c r="I64" s="203">
        <v>75</v>
      </c>
      <c r="J64" s="555">
        <v>0</v>
      </c>
      <c r="K64" s="182">
        <v>2500</v>
      </c>
      <c r="L64" s="107"/>
      <c r="M64" s="502"/>
      <c r="N64" s="508">
        <f t="shared" si="6"/>
        <v>0</v>
      </c>
      <c r="O64" s="502"/>
      <c r="P64" s="508">
        <f t="shared" si="0"/>
        <v>0</v>
      </c>
      <c r="Q64" s="549">
        <f t="shared" si="1"/>
        <v>0</v>
      </c>
    </row>
    <row r="65" spans="2:17" s="156" customFormat="1" ht="13.5" customHeight="1" hidden="1" outlineLevel="1">
      <c r="B65" s="177" t="s">
        <v>0</v>
      </c>
      <c r="C65" s="327" t="s">
        <v>230</v>
      </c>
      <c r="D65" s="357">
        <v>1956230</v>
      </c>
      <c r="E65" s="358">
        <v>230479</v>
      </c>
      <c r="F65" s="290">
        <v>96490</v>
      </c>
      <c r="G65" s="290">
        <v>12405</v>
      </c>
      <c r="H65" s="290" t="s">
        <v>415</v>
      </c>
      <c r="I65" s="203">
        <v>75</v>
      </c>
      <c r="J65" s="107">
        <v>5</v>
      </c>
      <c r="K65" s="182">
        <v>2500</v>
      </c>
      <c r="L65" s="107"/>
      <c r="M65" s="502"/>
      <c r="N65" s="508">
        <f t="shared" si="6"/>
        <v>0</v>
      </c>
      <c r="O65" s="502"/>
      <c r="P65" s="508">
        <f t="shared" si="0"/>
        <v>0</v>
      </c>
      <c r="Q65" s="549">
        <f t="shared" si="1"/>
        <v>0</v>
      </c>
    </row>
    <row r="66" spans="2:17" s="155" customFormat="1" ht="13.5" customHeight="1" hidden="1" outlineLevel="1">
      <c r="B66" s="177" t="s">
        <v>0</v>
      </c>
      <c r="C66" s="326" t="s">
        <v>263</v>
      </c>
      <c r="D66" s="357">
        <v>901590</v>
      </c>
      <c r="E66" s="358">
        <v>347227</v>
      </c>
      <c r="F66" s="290">
        <v>369131</v>
      </c>
      <c r="G66" s="290">
        <v>213144</v>
      </c>
      <c r="H66" s="290" t="s">
        <v>479</v>
      </c>
      <c r="I66" s="194">
        <v>50</v>
      </c>
      <c r="J66" s="107">
        <v>5</v>
      </c>
      <c r="K66" s="182">
        <v>2500</v>
      </c>
      <c r="L66" s="107"/>
      <c r="M66" s="502"/>
      <c r="N66" s="508">
        <f t="shared" si="6"/>
        <v>0</v>
      </c>
      <c r="O66" s="502"/>
      <c r="P66" s="508">
        <f t="shared" si="0"/>
        <v>0</v>
      </c>
      <c r="Q66" s="549">
        <f t="shared" si="1"/>
        <v>0</v>
      </c>
    </row>
    <row r="67" spans="2:17" s="106" customFormat="1" ht="13.5" customHeight="1" hidden="1" outlineLevel="1">
      <c r="B67" s="178" t="s">
        <v>0</v>
      </c>
      <c r="C67" s="326" t="s">
        <v>273</v>
      </c>
      <c r="D67" s="357">
        <v>607385</v>
      </c>
      <c r="E67" s="358">
        <v>242743</v>
      </c>
      <c r="F67" s="290"/>
      <c r="G67" s="290"/>
      <c r="H67" s="290" t="s">
        <v>479</v>
      </c>
      <c r="I67" s="194">
        <v>50</v>
      </c>
      <c r="J67" s="107">
        <v>5</v>
      </c>
      <c r="K67" s="182">
        <v>2500</v>
      </c>
      <c r="L67" s="107"/>
      <c r="M67" s="502"/>
      <c r="N67" s="508">
        <f t="shared" si="6"/>
        <v>0</v>
      </c>
      <c r="O67" s="502"/>
      <c r="P67" s="508">
        <f t="shared" si="0"/>
        <v>0</v>
      </c>
      <c r="Q67" s="549">
        <f t="shared" si="1"/>
        <v>0</v>
      </c>
    </row>
    <row r="68" spans="2:17" s="148" customFormat="1" ht="13.5" customHeight="1" hidden="1" outlineLevel="1">
      <c r="B68" s="178" t="s">
        <v>0</v>
      </c>
      <c r="C68" s="326" t="s">
        <v>231</v>
      </c>
      <c r="D68" s="359">
        <v>190209</v>
      </c>
      <c r="E68" s="360">
        <v>88256</v>
      </c>
      <c r="F68" s="313" t="s">
        <v>2</v>
      </c>
      <c r="G68" s="313" t="s">
        <v>2</v>
      </c>
      <c r="H68" s="313" t="s">
        <v>480</v>
      </c>
      <c r="I68" s="194">
        <v>50</v>
      </c>
      <c r="J68" s="107">
        <v>5</v>
      </c>
      <c r="K68" s="182">
        <v>2500</v>
      </c>
      <c r="L68" s="107"/>
      <c r="M68" s="502"/>
      <c r="N68" s="508">
        <f aca="true" t="shared" si="7" ref="N68:N94">IF($E$9="CPM",IF(I68=0,"n/a",L68*(1+M68)*I68/1000),IF(J68=0,"n/a",L68*(1+M68)*J68))</f>
        <v>0</v>
      </c>
      <c r="O68" s="502"/>
      <c r="P68" s="508">
        <f t="shared" si="0"/>
        <v>0</v>
      </c>
      <c r="Q68" s="549">
        <f t="shared" si="1"/>
        <v>0</v>
      </c>
    </row>
    <row r="69" spans="2:17" s="148" customFormat="1" ht="13.5" customHeight="1" hidden="1" outlineLevel="1">
      <c r="B69" s="178" t="s">
        <v>245</v>
      </c>
      <c r="C69" s="326" t="s">
        <v>232</v>
      </c>
      <c r="D69" s="357">
        <v>349727</v>
      </c>
      <c r="E69" s="358">
        <v>166483</v>
      </c>
      <c r="F69" s="290">
        <v>92639.40000000001</v>
      </c>
      <c r="G69" s="290">
        <v>48979.8</v>
      </c>
      <c r="H69" s="290" t="s">
        <v>416</v>
      </c>
      <c r="I69" s="194">
        <v>50</v>
      </c>
      <c r="J69" s="107">
        <v>5</v>
      </c>
      <c r="K69" s="182">
        <v>2500</v>
      </c>
      <c r="L69" s="107"/>
      <c r="M69" s="502"/>
      <c r="N69" s="508">
        <f t="shared" si="7"/>
        <v>0</v>
      </c>
      <c r="O69" s="502"/>
      <c r="P69" s="508">
        <f t="shared" si="0"/>
        <v>0</v>
      </c>
      <c r="Q69" s="549">
        <f t="shared" si="1"/>
        <v>0</v>
      </c>
    </row>
    <row r="70" spans="2:17" s="148" customFormat="1" ht="13.5" customHeight="1" hidden="1" outlineLevel="1">
      <c r="B70" s="178" t="s">
        <v>244</v>
      </c>
      <c r="C70" s="326" t="s">
        <v>254</v>
      </c>
      <c r="D70" s="357">
        <v>92508</v>
      </c>
      <c r="E70" s="358">
        <v>44574</v>
      </c>
      <c r="F70" s="290">
        <v>18501.600000000002</v>
      </c>
      <c r="G70" s="290">
        <v>8914.800000000001</v>
      </c>
      <c r="H70" s="290" t="s">
        <v>417</v>
      </c>
      <c r="I70" s="194">
        <v>65</v>
      </c>
      <c r="J70" s="555">
        <v>0</v>
      </c>
      <c r="K70" s="182">
        <v>2500</v>
      </c>
      <c r="L70" s="107"/>
      <c r="M70" s="502"/>
      <c r="N70" s="508">
        <f t="shared" si="7"/>
        <v>0</v>
      </c>
      <c r="O70" s="502"/>
      <c r="P70" s="508">
        <f t="shared" si="0"/>
        <v>0</v>
      </c>
      <c r="Q70" s="549">
        <f t="shared" si="1"/>
        <v>0</v>
      </c>
    </row>
    <row r="71" spans="2:17" s="106" customFormat="1" ht="13.5" customHeight="1" hidden="1" outlineLevel="1">
      <c r="B71" s="323" t="s">
        <v>276</v>
      </c>
      <c r="C71" s="327" t="s">
        <v>289</v>
      </c>
      <c r="D71" s="359">
        <v>1963435</v>
      </c>
      <c r="E71" s="360">
        <v>633431</v>
      </c>
      <c r="F71" s="313">
        <v>392687</v>
      </c>
      <c r="G71" s="313">
        <v>126686.20000000001</v>
      </c>
      <c r="H71" s="313" t="s">
        <v>422</v>
      </c>
      <c r="I71" s="203">
        <v>75</v>
      </c>
      <c r="J71" s="555" t="s">
        <v>214</v>
      </c>
      <c r="K71" s="186">
        <v>2500</v>
      </c>
      <c r="L71" s="89"/>
      <c r="M71" s="507"/>
      <c r="N71" s="513">
        <f t="shared" si="7"/>
        <v>0</v>
      </c>
      <c r="O71" s="507"/>
      <c r="P71" s="513">
        <f t="shared" si="0"/>
        <v>0</v>
      </c>
      <c r="Q71" s="553">
        <f t="shared" si="1"/>
        <v>0</v>
      </c>
    </row>
    <row r="72" spans="2:17" s="149" customFormat="1" ht="14.25" hidden="1" outlineLevel="1">
      <c r="B72" s="177" t="s">
        <v>457</v>
      </c>
      <c r="C72" s="327" t="s">
        <v>470</v>
      </c>
      <c r="D72" s="363">
        <v>2156131</v>
      </c>
      <c r="E72" s="364">
        <v>624682</v>
      </c>
      <c r="F72" s="312">
        <v>575162</v>
      </c>
      <c r="G72" s="312">
        <v>208131</v>
      </c>
      <c r="H72" s="312" t="s">
        <v>481</v>
      </c>
      <c r="I72" s="203">
        <v>75</v>
      </c>
      <c r="J72" s="555">
        <v>0</v>
      </c>
      <c r="K72" s="182">
        <v>2500</v>
      </c>
      <c r="L72" s="107"/>
      <c r="M72" s="502"/>
      <c r="N72" s="508">
        <f t="shared" si="7"/>
        <v>0</v>
      </c>
      <c r="O72" s="502"/>
      <c r="P72" s="508">
        <f t="shared" si="0"/>
        <v>0</v>
      </c>
      <c r="Q72" s="549">
        <f t="shared" si="1"/>
        <v>0</v>
      </c>
    </row>
    <row r="73" spans="2:17" ht="13.5" customHeight="1" hidden="1" outlineLevel="1">
      <c r="B73" s="178" t="s">
        <v>804</v>
      </c>
      <c r="C73" s="326" t="s">
        <v>465</v>
      </c>
      <c r="D73" s="357">
        <v>4559657</v>
      </c>
      <c r="E73" s="358">
        <v>1166184</v>
      </c>
      <c r="F73" s="290">
        <v>2789812</v>
      </c>
      <c r="G73" s="290">
        <v>842083</v>
      </c>
      <c r="H73" s="290" t="s">
        <v>479</v>
      </c>
      <c r="I73" s="203">
        <v>75</v>
      </c>
      <c r="J73" s="555">
        <v>0</v>
      </c>
      <c r="K73" s="182">
        <v>2500</v>
      </c>
      <c r="L73" s="107"/>
      <c r="M73" s="502"/>
      <c r="N73" s="508">
        <f t="shared" si="7"/>
        <v>0</v>
      </c>
      <c r="O73" s="502"/>
      <c r="P73" s="508">
        <f aca="true" t="shared" si="8" ref="P73:P95">IF(N73="n/a","n/a",N73*(1-O73))</f>
        <v>0</v>
      </c>
      <c r="Q73" s="549">
        <f aca="true" t="shared" si="9" ref="Q73:Q95">IF(P73="n/a","n/a",P73/$Q$8)</f>
        <v>0</v>
      </c>
    </row>
    <row r="74" spans="2:17" s="152" customFormat="1" ht="13.5" customHeight="1" hidden="1" outlineLevel="1">
      <c r="B74" s="178" t="s">
        <v>803</v>
      </c>
      <c r="C74" s="326" t="s">
        <v>468</v>
      </c>
      <c r="D74" s="357">
        <v>1703219</v>
      </c>
      <c r="E74" s="358">
        <v>453735</v>
      </c>
      <c r="F74" s="290">
        <v>657730</v>
      </c>
      <c r="G74" s="290">
        <v>250752</v>
      </c>
      <c r="H74" s="290" t="s">
        <v>479</v>
      </c>
      <c r="I74" s="194">
        <v>65</v>
      </c>
      <c r="J74" s="555">
        <v>0</v>
      </c>
      <c r="K74" s="182">
        <v>2500</v>
      </c>
      <c r="L74" s="107"/>
      <c r="M74" s="502"/>
      <c r="N74" s="508">
        <f t="shared" si="7"/>
        <v>0</v>
      </c>
      <c r="O74" s="502"/>
      <c r="P74" s="508">
        <f t="shared" si="8"/>
        <v>0</v>
      </c>
      <c r="Q74" s="549">
        <f t="shared" si="9"/>
        <v>0</v>
      </c>
    </row>
    <row r="75" spans="2:17" ht="13.5" customHeight="1" hidden="1" outlineLevel="1">
      <c r="B75" s="178" t="s">
        <v>1</v>
      </c>
      <c r="C75" s="326" t="s">
        <v>241</v>
      </c>
      <c r="D75" s="357">
        <v>4522492</v>
      </c>
      <c r="E75" s="358">
        <v>1333386</v>
      </c>
      <c r="F75" s="290">
        <v>4193431</v>
      </c>
      <c r="G75" s="290">
        <v>1396501</v>
      </c>
      <c r="H75" s="290" t="s">
        <v>420</v>
      </c>
      <c r="I75" s="194">
        <v>65</v>
      </c>
      <c r="J75" s="107">
        <v>5</v>
      </c>
      <c r="K75" s="182">
        <v>2500</v>
      </c>
      <c r="L75" s="107"/>
      <c r="M75" s="502"/>
      <c r="N75" s="508">
        <f t="shared" si="7"/>
        <v>0</v>
      </c>
      <c r="O75" s="502"/>
      <c r="P75" s="508">
        <f t="shared" si="8"/>
        <v>0</v>
      </c>
      <c r="Q75" s="549">
        <f t="shared" si="9"/>
        <v>0</v>
      </c>
    </row>
    <row r="76" spans="2:17" ht="13.5" customHeight="1" hidden="1" outlineLevel="1">
      <c r="B76" s="178" t="s">
        <v>1</v>
      </c>
      <c r="C76" s="326" t="s">
        <v>283</v>
      </c>
      <c r="D76" s="357">
        <v>1053664</v>
      </c>
      <c r="E76" s="358">
        <v>203385</v>
      </c>
      <c r="F76" s="290">
        <v>459028</v>
      </c>
      <c r="G76" s="290">
        <v>152816</v>
      </c>
      <c r="H76" s="290" t="s">
        <v>479</v>
      </c>
      <c r="I76" s="194">
        <v>65</v>
      </c>
      <c r="J76" s="107">
        <v>5</v>
      </c>
      <c r="K76" s="182">
        <v>2500</v>
      </c>
      <c r="L76" s="107"/>
      <c r="M76" s="502"/>
      <c r="N76" s="508">
        <f t="shared" si="7"/>
        <v>0</v>
      </c>
      <c r="O76" s="502"/>
      <c r="P76" s="508">
        <f t="shared" si="8"/>
        <v>0</v>
      </c>
      <c r="Q76" s="549">
        <f t="shared" si="9"/>
        <v>0</v>
      </c>
    </row>
    <row r="77" spans="2:17" s="106" customFormat="1" ht="13.5" customHeight="1" hidden="1" outlineLevel="1">
      <c r="B77" s="178" t="s">
        <v>1</v>
      </c>
      <c r="C77" s="326" t="s">
        <v>237</v>
      </c>
      <c r="D77" s="357">
        <v>919983</v>
      </c>
      <c r="E77" s="358">
        <v>206043</v>
      </c>
      <c r="F77" s="290">
        <v>240424</v>
      </c>
      <c r="G77" s="290">
        <v>89865</v>
      </c>
      <c r="H77" s="290" t="s">
        <v>421</v>
      </c>
      <c r="I77" s="194">
        <v>65</v>
      </c>
      <c r="J77" s="107">
        <v>5</v>
      </c>
      <c r="K77" s="182">
        <v>2500</v>
      </c>
      <c r="L77" s="107"/>
      <c r="M77" s="502"/>
      <c r="N77" s="508">
        <f t="shared" si="7"/>
        <v>0</v>
      </c>
      <c r="O77" s="502"/>
      <c r="P77" s="508">
        <f t="shared" si="8"/>
        <v>0</v>
      </c>
      <c r="Q77" s="549">
        <f t="shared" si="9"/>
        <v>0</v>
      </c>
    </row>
    <row r="78" spans="2:17" ht="13.5" customHeight="1" hidden="1" outlineLevel="1">
      <c r="B78" s="178" t="s">
        <v>1</v>
      </c>
      <c r="C78" s="326" t="s">
        <v>284</v>
      </c>
      <c r="D78" s="357">
        <v>397309</v>
      </c>
      <c r="E78" s="358">
        <v>86798</v>
      </c>
      <c r="F78" s="290">
        <v>70845</v>
      </c>
      <c r="G78" s="290">
        <v>14621</v>
      </c>
      <c r="H78" s="290" t="s">
        <v>479</v>
      </c>
      <c r="I78" s="194">
        <v>65</v>
      </c>
      <c r="J78" s="107">
        <v>5</v>
      </c>
      <c r="K78" s="182">
        <v>2500</v>
      </c>
      <c r="L78" s="107"/>
      <c r="M78" s="502"/>
      <c r="N78" s="508">
        <f t="shared" si="7"/>
        <v>0</v>
      </c>
      <c r="O78" s="502"/>
      <c r="P78" s="508">
        <f t="shared" si="8"/>
        <v>0</v>
      </c>
      <c r="Q78" s="549">
        <f t="shared" si="9"/>
        <v>0</v>
      </c>
    </row>
    <row r="79" spans="2:17" s="152" customFormat="1" ht="13.5" customHeight="1" hidden="1" outlineLevel="1">
      <c r="B79" s="178" t="s">
        <v>1</v>
      </c>
      <c r="C79" s="326" t="s">
        <v>261</v>
      </c>
      <c r="D79" s="357">
        <v>285020</v>
      </c>
      <c r="E79" s="358">
        <v>137559</v>
      </c>
      <c r="F79" s="290" t="s">
        <v>2</v>
      </c>
      <c r="G79" s="290" t="s">
        <v>2</v>
      </c>
      <c r="H79" s="290" t="s">
        <v>479</v>
      </c>
      <c r="I79" s="203">
        <v>75</v>
      </c>
      <c r="J79" s="555">
        <v>0</v>
      </c>
      <c r="K79" s="182">
        <v>2500</v>
      </c>
      <c r="L79" s="107"/>
      <c r="M79" s="502"/>
      <c r="N79" s="508">
        <f t="shared" si="7"/>
        <v>0</v>
      </c>
      <c r="O79" s="502"/>
      <c r="P79" s="508">
        <f t="shared" si="8"/>
        <v>0</v>
      </c>
      <c r="Q79" s="549">
        <f t="shared" si="9"/>
        <v>0</v>
      </c>
    </row>
    <row r="80" spans="2:17" s="106" customFormat="1" ht="13.5" customHeight="1" hidden="1" outlineLevel="1">
      <c r="B80" s="178" t="s">
        <v>1</v>
      </c>
      <c r="C80" s="326" t="s">
        <v>238</v>
      </c>
      <c r="D80" s="357">
        <v>192472</v>
      </c>
      <c r="E80" s="358">
        <v>32366</v>
      </c>
      <c r="F80" s="290">
        <v>17698</v>
      </c>
      <c r="G80" s="290">
        <v>4127</v>
      </c>
      <c r="H80" s="290" t="s">
        <v>479</v>
      </c>
      <c r="I80" s="194">
        <v>65</v>
      </c>
      <c r="J80" s="107">
        <v>5</v>
      </c>
      <c r="K80" s="182">
        <v>2500</v>
      </c>
      <c r="L80" s="107"/>
      <c r="M80" s="502"/>
      <c r="N80" s="508">
        <f t="shared" si="7"/>
        <v>0</v>
      </c>
      <c r="O80" s="502"/>
      <c r="P80" s="508">
        <f t="shared" si="8"/>
        <v>0</v>
      </c>
      <c r="Q80" s="549">
        <f t="shared" si="9"/>
        <v>0</v>
      </c>
    </row>
    <row r="81" spans="2:17" s="152" customFormat="1" ht="13.5" customHeight="1" hidden="1" outlineLevel="1">
      <c r="B81" s="178" t="s">
        <v>1</v>
      </c>
      <c r="C81" s="326" t="s">
        <v>285</v>
      </c>
      <c r="D81" s="357">
        <v>140957</v>
      </c>
      <c r="E81" s="358">
        <v>30959</v>
      </c>
      <c r="F81" s="290">
        <v>26146</v>
      </c>
      <c r="G81" s="290">
        <v>5845</v>
      </c>
      <c r="H81" s="290" t="s">
        <v>479</v>
      </c>
      <c r="I81" s="194">
        <v>65</v>
      </c>
      <c r="J81" s="107">
        <v>5</v>
      </c>
      <c r="K81" s="182">
        <v>2500</v>
      </c>
      <c r="L81" s="107"/>
      <c r="M81" s="502"/>
      <c r="N81" s="508">
        <f t="shared" si="7"/>
        <v>0</v>
      </c>
      <c r="O81" s="502"/>
      <c r="P81" s="508">
        <f t="shared" si="8"/>
        <v>0</v>
      </c>
      <c r="Q81" s="549">
        <f t="shared" si="9"/>
        <v>0</v>
      </c>
    </row>
    <row r="82" spans="2:17" ht="13.5" customHeight="1" hidden="1" outlineLevel="1">
      <c r="B82" s="178" t="s">
        <v>1</v>
      </c>
      <c r="C82" s="326" t="s">
        <v>469</v>
      </c>
      <c r="D82" s="357">
        <v>127839</v>
      </c>
      <c r="E82" s="358">
        <v>40679</v>
      </c>
      <c r="F82" s="290">
        <v>10692</v>
      </c>
      <c r="G82" s="290">
        <v>3150</v>
      </c>
      <c r="H82" s="290" t="s">
        <v>488</v>
      </c>
      <c r="I82" s="194">
        <v>65</v>
      </c>
      <c r="J82" s="555">
        <v>0</v>
      </c>
      <c r="K82" s="182">
        <v>2500</v>
      </c>
      <c r="L82" s="107"/>
      <c r="M82" s="502"/>
      <c r="N82" s="508">
        <f t="shared" si="7"/>
        <v>0</v>
      </c>
      <c r="O82" s="502"/>
      <c r="P82" s="508">
        <f t="shared" si="8"/>
        <v>0</v>
      </c>
      <c r="Q82" s="549">
        <f t="shared" si="9"/>
        <v>0</v>
      </c>
    </row>
    <row r="83" spans="2:17" s="152" customFormat="1" ht="13.5" customHeight="1" hidden="1" outlineLevel="1">
      <c r="B83" s="178" t="s">
        <v>1</v>
      </c>
      <c r="C83" s="326" t="s">
        <v>240</v>
      </c>
      <c r="D83" s="357">
        <v>107580</v>
      </c>
      <c r="E83" s="358">
        <v>40308</v>
      </c>
      <c r="F83" s="290">
        <v>160201</v>
      </c>
      <c r="G83" s="290">
        <v>49927</v>
      </c>
      <c r="H83" s="290" t="s">
        <v>479</v>
      </c>
      <c r="I83" s="194">
        <v>65</v>
      </c>
      <c r="J83" s="107">
        <v>5</v>
      </c>
      <c r="K83" s="182">
        <v>2500</v>
      </c>
      <c r="L83" s="107"/>
      <c r="M83" s="502"/>
      <c r="N83" s="508">
        <f t="shared" si="7"/>
        <v>0</v>
      </c>
      <c r="O83" s="502"/>
      <c r="P83" s="508">
        <f t="shared" si="8"/>
        <v>0</v>
      </c>
      <c r="Q83" s="549">
        <f t="shared" si="9"/>
        <v>0</v>
      </c>
    </row>
    <row r="84" spans="2:17" s="106" customFormat="1" ht="13.5" customHeight="1" hidden="1" outlineLevel="1">
      <c r="B84" s="178" t="s">
        <v>1</v>
      </c>
      <c r="C84" s="326" t="s">
        <v>239</v>
      </c>
      <c r="D84" s="357">
        <v>114646</v>
      </c>
      <c r="E84" s="358">
        <v>26955</v>
      </c>
      <c r="F84" s="290" t="s">
        <v>2</v>
      </c>
      <c r="G84" s="290" t="s">
        <v>2</v>
      </c>
      <c r="H84" s="290" t="s">
        <v>480</v>
      </c>
      <c r="I84" s="194">
        <v>65</v>
      </c>
      <c r="J84" s="107">
        <v>5</v>
      </c>
      <c r="K84" s="182">
        <v>2500</v>
      </c>
      <c r="L84" s="107"/>
      <c r="M84" s="502"/>
      <c r="N84" s="508">
        <f t="shared" si="7"/>
        <v>0</v>
      </c>
      <c r="O84" s="502"/>
      <c r="P84" s="508">
        <f t="shared" si="8"/>
        <v>0</v>
      </c>
      <c r="Q84" s="549">
        <f t="shared" si="9"/>
        <v>0</v>
      </c>
    </row>
    <row r="85" spans="2:17" s="106" customFormat="1" ht="13.5" customHeight="1" hidden="1" outlineLevel="1">
      <c r="B85" s="178" t="s">
        <v>1</v>
      </c>
      <c r="C85" s="326" t="s">
        <v>286</v>
      </c>
      <c r="D85" s="357">
        <v>5570</v>
      </c>
      <c r="E85" s="358">
        <v>2337</v>
      </c>
      <c r="F85" s="290">
        <v>1245</v>
      </c>
      <c r="G85" s="290">
        <v>514</v>
      </c>
      <c r="H85" s="290" t="s">
        <v>479</v>
      </c>
      <c r="I85" s="194">
        <v>65</v>
      </c>
      <c r="J85" s="107">
        <v>5</v>
      </c>
      <c r="K85" s="182">
        <v>2500</v>
      </c>
      <c r="L85" s="107"/>
      <c r="M85" s="502"/>
      <c r="N85" s="508">
        <f t="shared" si="7"/>
        <v>0</v>
      </c>
      <c r="O85" s="502"/>
      <c r="P85" s="508">
        <f t="shared" si="8"/>
        <v>0</v>
      </c>
      <c r="Q85" s="549">
        <f t="shared" si="9"/>
        <v>0</v>
      </c>
    </row>
    <row r="86" spans="2:17" s="106" customFormat="1" ht="13.5" customHeight="1" hidden="1" outlineLevel="1">
      <c r="B86" s="178" t="s">
        <v>259</v>
      </c>
      <c r="C86" s="326" t="s">
        <v>466</v>
      </c>
      <c r="D86" s="359">
        <v>2603069</v>
      </c>
      <c r="E86" s="360">
        <v>1067970</v>
      </c>
      <c r="F86" s="313">
        <v>3319840</v>
      </c>
      <c r="G86" s="313">
        <v>1369362</v>
      </c>
      <c r="H86" s="313" t="s">
        <v>486</v>
      </c>
      <c r="I86" s="203">
        <v>75</v>
      </c>
      <c r="J86" s="555">
        <v>0</v>
      </c>
      <c r="K86" s="182">
        <v>2500</v>
      </c>
      <c r="L86" s="107"/>
      <c r="M86" s="502"/>
      <c r="N86" s="508">
        <f t="shared" si="7"/>
        <v>0</v>
      </c>
      <c r="O86" s="502"/>
      <c r="P86" s="508">
        <f t="shared" si="8"/>
        <v>0</v>
      </c>
      <c r="Q86" s="549">
        <f t="shared" si="9"/>
        <v>0</v>
      </c>
    </row>
    <row r="87" spans="2:17" s="106" customFormat="1" ht="13.5" customHeight="1" hidden="1" outlineLevel="1">
      <c r="B87" s="178" t="s">
        <v>259</v>
      </c>
      <c r="C87" s="326" t="s">
        <v>467</v>
      </c>
      <c r="D87" s="359">
        <v>1877768</v>
      </c>
      <c r="E87" s="360">
        <v>444432</v>
      </c>
      <c r="F87" s="313">
        <v>1408478</v>
      </c>
      <c r="G87" s="313">
        <v>379774</v>
      </c>
      <c r="H87" s="313" t="s">
        <v>487</v>
      </c>
      <c r="I87" s="203">
        <v>75</v>
      </c>
      <c r="J87" s="107">
        <v>5</v>
      </c>
      <c r="K87" s="182">
        <v>2500</v>
      </c>
      <c r="L87" s="107"/>
      <c r="M87" s="502"/>
      <c r="N87" s="508">
        <f t="shared" si="7"/>
        <v>0</v>
      </c>
      <c r="O87" s="502"/>
      <c r="P87" s="508">
        <f t="shared" si="8"/>
        <v>0</v>
      </c>
      <c r="Q87" s="549">
        <f t="shared" si="9"/>
        <v>0</v>
      </c>
    </row>
    <row r="88" spans="2:17" s="106" customFormat="1" ht="13.5" customHeight="1" hidden="1" outlineLevel="1">
      <c r="B88" s="178" t="s">
        <v>259</v>
      </c>
      <c r="C88" s="326" t="s">
        <v>266</v>
      </c>
      <c r="D88" s="357">
        <v>1474002</v>
      </c>
      <c r="E88" s="358">
        <v>541595</v>
      </c>
      <c r="F88" s="290">
        <v>1590202</v>
      </c>
      <c r="G88" s="290">
        <v>718940</v>
      </c>
      <c r="H88" s="290" t="s">
        <v>480</v>
      </c>
      <c r="I88" s="203">
        <v>75</v>
      </c>
      <c r="J88" s="107">
        <v>5</v>
      </c>
      <c r="K88" s="182">
        <v>2500</v>
      </c>
      <c r="L88" s="107"/>
      <c r="M88" s="502"/>
      <c r="N88" s="508">
        <f t="shared" si="7"/>
        <v>0</v>
      </c>
      <c r="O88" s="502"/>
      <c r="P88" s="508">
        <f t="shared" si="8"/>
        <v>0</v>
      </c>
      <c r="Q88" s="549">
        <f t="shared" si="9"/>
        <v>0</v>
      </c>
    </row>
    <row r="89" spans="2:17" s="152" customFormat="1" ht="13.5" customHeight="1" hidden="1" outlineLevel="1">
      <c r="B89" s="178" t="s">
        <v>259</v>
      </c>
      <c r="C89" s="326" t="s">
        <v>409</v>
      </c>
      <c r="D89" s="359">
        <v>437923</v>
      </c>
      <c r="E89" s="360">
        <v>732741</v>
      </c>
      <c r="F89" s="313">
        <v>155849</v>
      </c>
      <c r="G89" s="313">
        <v>349549</v>
      </c>
      <c r="H89" s="313" t="s">
        <v>480</v>
      </c>
      <c r="I89" s="194">
        <v>65</v>
      </c>
      <c r="J89" s="107">
        <v>5</v>
      </c>
      <c r="K89" s="182">
        <v>2500</v>
      </c>
      <c r="L89" s="107"/>
      <c r="M89" s="502"/>
      <c r="N89" s="508">
        <f t="shared" si="7"/>
        <v>0</v>
      </c>
      <c r="O89" s="502"/>
      <c r="P89" s="508">
        <f t="shared" si="8"/>
        <v>0</v>
      </c>
      <c r="Q89" s="549">
        <f t="shared" si="9"/>
        <v>0</v>
      </c>
    </row>
    <row r="90" spans="2:17" s="152" customFormat="1" ht="13.5" customHeight="1" hidden="1" outlineLevel="1">
      <c r="B90" s="178" t="s">
        <v>259</v>
      </c>
      <c r="C90" s="326" t="s">
        <v>410</v>
      </c>
      <c r="D90" s="359">
        <v>94484</v>
      </c>
      <c r="E90" s="360">
        <v>114042</v>
      </c>
      <c r="F90" s="313">
        <v>37649</v>
      </c>
      <c r="G90" s="313">
        <v>74798</v>
      </c>
      <c r="H90" s="313" t="s">
        <v>480</v>
      </c>
      <c r="I90" s="194">
        <v>65</v>
      </c>
      <c r="J90" s="107">
        <v>5</v>
      </c>
      <c r="K90" s="182">
        <v>2500</v>
      </c>
      <c r="L90" s="107"/>
      <c r="M90" s="502"/>
      <c r="N90" s="508">
        <f t="shared" si="7"/>
        <v>0</v>
      </c>
      <c r="O90" s="502"/>
      <c r="P90" s="508">
        <f t="shared" si="8"/>
        <v>0</v>
      </c>
      <c r="Q90" s="549">
        <f t="shared" si="9"/>
        <v>0</v>
      </c>
    </row>
    <row r="91" spans="2:17" s="152" customFormat="1" ht="13.5" customHeight="1" hidden="1" outlineLevel="1">
      <c r="B91" s="178" t="s">
        <v>259</v>
      </c>
      <c r="C91" s="326" t="s">
        <v>287</v>
      </c>
      <c r="D91" s="359">
        <v>514420</v>
      </c>
      <c r="E91" s="360">
        <v>188478</v>
      </c>
      <c r="F91" s="313">
        <v>531337</v>
      </c>
      <c r="G91" s="313">
        <v>228877</v>
      </c>
      <c r="H91" s="313" t="s">
        <v>479</v>
      </c>
      <c r="I91" s="194">
        <v>65</v>
      </c>
      <c r="J91" s="107">
        <v>5</v>
      </c>
      <c r="K91" s="182">
        <v>2500</v>
      </c>
      <c r="L91" s="107"/>
      <c r="M91" s="502"/>
      <c r="N91" s="508">
        <f t="shared" si="7"/>
        <v>0</v>
      </c>
      <c r="O91" s="502"/>
      <c r="P91" s="508">
        <f t="shared" si="8"/>
        <v>0</v>
      </c>
      <c r="Q91" s="549">
        <f t="shared" si="9"/>
        <v>0</v>
      </c>
    </row>
    <row r="92" spans="2:17" s="157" customFormat="1" ht="13.5" customHeight="1" hidden="1" outlineLevel="1">
      <c r="B92" s="178" t="s">
        <v>259</v>
      </c>
      <c r="C92" s="326" t="s">
        <v>288</v>
      </c>
      <c r="D92" s="359">
        <v>339089</v>
      </c>
      <c r="E92" s="360">
        <v>65408</v>
      </c>
      <c r="F92" s="313">
        <v>46400.4</v>
      </c>
      <c r="G92" s="313">
        <v>8640.4</v>
      </c>
      <c r="H92" s="313" t="s">
        <v>479</v>
      </c>
      <c r="I92" s="194">
        <v>65</v>
      </c>
      <c r="J92" s="107">
        <v>5</v>
      </c>
      <c r="K92" s="182">
        <v>2500</v>
      </c>
      <c r="L92" s="107"/>
      <c r="M92" s="502"/>
      <c r="N92" s="508">
        <f t="shared" si="7"/>
        <v>0</v>
      </c>
      <c r="O92" s="502"/>
      <c r="P92" s="508">
        <f t="shared" si="8"/>
        <v>0</v>
      </c>
      <c r="Q92" s="549">
        <f t="shared" si="9"/>
        <v>0</v>
      </c>
    </row>
    <row r="93" spans="2:17" s="152" customFormat="1" ht="13.5" customHeight="1" hidden="1" outlineLevel="1">
      <c r="B93" s="178" t="s">
        <v>259</v>
      </c>
      <c r="C93" s="326" t="s">
        <v>275</v>
      </c>
      <c r="D93" s="359">
        <v>18571</v>
      </c>
      <c r="E93" s="360">
        <v>5836</v>
      </c>
      <c r="F93" s="313">
        <v>20397</v>
      </c>
      <c r="G93" s="313">
        <v>8455</v>
      </c>
      <c r="H93" s="313" t="s">
        <v>479</v>
      </c>
      <c r="I93" s="194">
        <v>65</v>
      </c>
      <c r="J93" s="107">
        <v>5</v>
      </c>
      <c r="K93" s="182">
        <v>2500</v>
      </c>
      <c r="L93" s="107"/>
      <c r="M93" s="502"/>
      <c r="N93" s="508">
        <f t="shared" si="7"/>
        <v>0</v>
      </c>
      <c r="O93" s="502"/>
      <c r="P93" s="508">
        <f t="shared" si="8"/>
        <v>0</v>
      </c>
      <c r="Q93" s="549">
        <f t="shared" si="9"/>
        <v>0</v>
      </c>
    </row>
    <row r="94" spans="2:17" s="152" customFormat="1" ht="13.5" customHeight="1" hidden="1" outlineLevel="1">
      <c r="B94" s="178" t="s">
        <v>272</v>
      </c>
      <c r="C94" s="326" t="s">
        <v>290</v>
      </c>
      <c r="D94" s="357">
        <v>546857</v>
      </c>
      <c r="E94" s="358">
        <v>175771</v>
      </c>
      <c r="F94" s="290">
        <v>109371.40000000001</v>
      </c>
      <c r="G94" s="290">
        <v>35154.200000000004</v>
      </c>
      <c r="H94" s="290" t="s">
        <v>424</v>
      </c>
      <c r="I94" s="194">
        <v>65</v>
      </c>
      <c r="J94" s="555">
        <v>0</v>
      </c>
      <c r="K94" s="182">
        <v>2500</v>
      </c>
      <c r="L94" s="107"/>
      <c r="M94" s="502"/>
      <c r="N94" s="508">
        <f t="shared" si="7"/>
        <v>0</v>
      </c>
      <c r="O94" s="502"/>
      <c r="P94" s="508">
        <f t="shared" si="8"/>
        <v>0</v>
      </c>
      <c r="Q94" s="549">
        <f t="shared" si="9"/>
        <v>0</v>
      </c>
    </row>
    <row r="95" spans="2:17" s="159" customFormat="1" ht="13.5" customHeight="1" hidden="1" outlineLevel="1" thickBot="1">
      <c r="B95" s="556" t="s">
        <v>272</v>
      </c>
      <c r="C95" s="557" t="s">
        <v>291</v>
      </c>
      <c r="D95" s="367">
        <v>174901</v>
      </c>
      <c r="E95" s="368">
        <v>84991</v>
      </c>
      <c r="F95" s="428" t="s">
        <v>2</v>
      </c>
      <c r="G95" s="428" t="s">
        <v>2</v>
      </c>
      <c r="H95" s="428" t="s">
        <v>480</v>
      </c>
      <c r="I95" s="534">
        <v>65</v>
      </c>
      <c r="J95" s="142">
        <v>5</v>
      </c>
      <c r="K95" s="481">
        <v>2500</v>
      </c>
      <c r="L95" s="142"/>
      <c r="M95" s="520"/>
      <c r="N95" s="521">
        <f>IF($E$9="CPM",IF(I95=0,"n/a",L95*(1+M95)*I95/1000),IF(J95=0,"n/a",L95*(1+M95)*J95))</f>
        <v>0</v>
      </c>
      <c r="O95" s="520"/>
      <c r="P95" s="521">
        <f t="shared" si="8"/>
        <v>0</v>
      </c>
      <c r="Q95" s="554">
        <f t="shared" si="9"/>
        <v>0</v>
      </c>
    </row>
    <row r="96" spans="4:17" ht="13.5" customHeight="1">
      <c r="D96" s="111"/>
      <c r="E96" s="279"/>
      <c r="F96" s="111"/>
      <c r="G96" s="279"/>
      <c r="H96" s="517"/>
      <c r="I96" s="54"/>
      <c r="J96" s="518"/>
      <c r="K96" s="54"/>
      <c r="Q96" s="519" t="s">
        <v>222</v>
      </c>
    </row>
    <row r="97" spans="4:10" ht="13.5" customHeight="1">
      <c r="D97" s="104"/>
      <c r="E97" s="104"/>
      <c r="F97" s="104"/>
      <c r="G97" s="104"/>
      <c r="H97" s="14"/>
      <c r="I97" s="66"/>
      <c r="J97" s="14"/>
    </row>
    <row r="98" spans="2:9" ht="13.5" customHeight="1">
      <c r="B98" s="160" t="s">
        <v>817</v>
      </c>
      <c r="C98" s="417" t="s">
        <v>227</v>
      </c>
      <c r="D98" s="111"/>
      <c r="E98" s="111"/>
      <c r="F98" s="111"/>
      <c r="G98" s="111"/>
      <c r="H98" s="112"/>
      <c r="I98" s="67"/>
    </row>
    <row r="99" spans="2:3" ht="13.5" customHeight="1">
      <c r="B99" s="393" t="s">
        <v>816</v>
      </c>
      <c r="C99" s="418">
        <v>0</v>
      </c>
    </row>
    <row r="100" spans="2:3" ht="13.5" customHeight="1">
      <c r="B100" s="393" t="s">
        <v>818</v>
      </c>
      <c r="C100" s="418">
        <v>0.1</v>
      </c>
    </row>
    <row r="101" spans="2:10" ht="13.5" customHeight="1">
      <c r="B101" s="393" t="s">
        <v>218</v>
      </c>
      <c r="C101" s="418">
        <v>0.15</v>
      </c>
      <c r="I101" s="52"/>
      <c r="J101" s="55"/>
    </row>
    <row r="102" spans="2:10" ht="13.5" customHeight="1">
      <c r="B102" s="393" t="s">
        <v>221</v>
      </c>
      <c r="C102" s="418">
        <v>0.2</v>
      </c>
      <c r="I102" s="52"/>
      <c r="J102" s="55"/>
    </row>
    <row r="103" spans="2:10" ht="13.5" customHeight="1">
      <c r="B103" s="393" t="s">
        <v>219</v>
      </c>
      <c r="C103" s="418">
        <v>0.25</v>
      </c>
      <c r="I103" s="52"/>
      <c r="J103" s="55"/>
    </row>
    <row r="104" spans="2:10" ht="13.5" customHeight="1">
      <c r="B104" s="394" t="s">
        <v>819</v>
      </c>
      <c r="C104" s="419">
        <v>0.5</v>
      </c>
      <c r="I104" s="52"/>
      <c r="J104" s="55"/>
    </row>
    <row r="105" spans="2:10" ht="13.5" customHeight="1">
      <c r="B105" s="394" t="s">
        <v>5</v>
      </c>
      <c r="C105" s="419">
        <v>1</v>
      </c>
      <c r="I105" s="52"/>
      <c r="J105" s="55"/>
    </row>
    <row r="106" spans="2:10" ht="13.5" customHeight="1">
      <c r="B106" s="394"/>
      <c r="C106" s="419"/>
      <c r="I106" s="51"/>
      <c r="J106" s="55"/>
    </row>
    <row r="107" spans="9:10" ht="13.5" customHeight="1">
      <c r="I107" s="51"/>
      <c r="J107" s="55"/>
    </row>
    <row r="108" spans="9:10" ht="13.5" customHeight="1">
      <c r="I108" s="51"/>
      <c r="J108" s="55"/>
    </row>
  </sheetData>
  <sheetProtection/>
  <mergeCells count="6">
    <mergeCell ref="I11:K11"/>
    <mergeCell ref="D11:H11"/>
    <mergeCell ref="D12:E12"/>
    <mergeCell ref="F12:H12"/>
    <mergeCell ref="L11:Q12"/>
    <mergeCell ref="I12:J12"/>
  </mergeCells>
  <conditionalFormatting sqref="I20 I26">
    <cfRule type="expression" priority="55" dxfId="0" stopIfTrue="1">
      <formula>MOD(ROW(),2)=0</formula>
    </cfRule>
  </conditionalFormatting>
  <conditionalFormatting sqref="I44">
    <cfRule type="expression" priority="54" dxfId="0" stopIfTrue="1">
      <formula>MOD(ROW(),2)=0</formula>
    </cfRule>
  </conditionalFormatting>
  <conditionalFormatting sqref="I14">
    <cfRule type="expression" priority="53" dxfId="0" stopIfTrue="1">
      <formula>MOD(ROW(),2)=0</formula>
    </cfRule>
  </conditionalFormatting>
  <conditionalFormatting sqref="K20">
    <cfRule type="expression" priority="44" dxfId="0" stopIfTrue="1">
      <formula>MOD(ROW(),2)=0</formula>
    </cfRule>
  </conditionalFormatting>
  <conditionalFormatting sqref="F20:H20">
    <cfRule type="expression" priority="66" dxfId="0" stopIfTrue="1">
      <formula>MOD(ROW(),2)=0</formula>
    </cfRule>
  </conditionalFormatting>
  <conditionalFormatting sqref="H44">
    <cfRule type="expression" priority="65" dxfId="0" stopIfTrue="1">
      <formula>MOD(ROW(),2)=0</formula>
    </cfRule>
  </conditionalFormatting>
  <conditionalFormatting sqref="L16:M16">
    <cfRule type="expression" priority="35" dxfId="0" stopIfTrue="1">
      <formula>MOD(ROW(),2)=0</formula>
    </cfRule>
  </conditionalFormatting>
  <conditionalFormatting sqref="L18:M18">
    <cfRule type="expression" priority="34" dxfId="0" stopIfTrue="1">
      <formula>MOD(ROW(),2)=0</formula>
    </cfRule>
  </conditionalFormatting>
  <conditionalFormatting sqref="I16">
    <cfRule type="expression" priority="52" dxfId="0" stopIfTrue="1">
      <formula>MOD(ROW(),2)=0</formula>
    </cfRule>
  </conditionalFormatting>
  <conditionalFormatting sqref="I18">
    <cfRule type="expression" priority="51" dxfId="0" stopIfTrue="1">
      <formula>MOD(ROW(),2)=0</formula>
    </cfRule>
  </conditionalFormatting>
  <conditionalFormatting sqref="D20:E20">
    <cfRule type="expression" priority="68" dxfId="0" stopIfTrue="1">
      <formula>MOD(ROW(),2)=0</formula>
    </cfRule>
  </conditionalFormatting>
  <conditionalFormatting sqref="D44:E44">
    <cfRule type="expression" priority="67" dxfId="0" stopIfTrue="1">
      <formula>MOD(ROW(),2)=0</formula>
    </cfRule>
  </conditionalFormatting>
  <conditionalFormatting sqref="J14">
    <cfRule type="expression" priority="48" dxfId="0" stopIfTrue="1">
      <formula>MOD(ROW(),2)=0</formula>
    </cfRule>
  </conditionalFormatting>
  <conditionalFormatting sqref="J16">
    <cfRule type="expression" priority="47" dxfId="0" stopIfTrue="1">
      <formula>MOD(ROW(),2)=0</formula>
    </cfRule>
  </conditionalFormatting>
  <conditionalFormatting sqref="D26:E26">
    <cfRule type="expression" priority="64" dxfId="0" stopIfTrue="1">
      <formula>MOD(ROW(),2)=0</formula>
    </cfRule>
  </conditionalFormatting>
  <conditionalFormatting sqref="F44">
    <cfRule type="expression" priority="63" dxfId="0" stopIfTrue="1">
      <formula>MOD(ROW(),2)=0</formula>
    </cfRule>
  </conditionalFormatting>
  <conditionalFormatting sqref="G44">
    <cfRule type="expression" priority="62" dxfId="0" stopIfTrue="1">
      <formula>MOD(ROW(),2)=0</formula>
    </cfRule>
  </conditionalFormatting>
  <conditionalFormatting sqref="D14:E14">
    <cfRule type="expression" priority="61" dxfId="0" stopIfTrue="1">
      <formula>MOD(ROW(),2)=0</formula>
    </cfRule>
  </conditionalFormatting>
  <conditionalFormatting sqref="F14:H14">
    <cfRule type="expression" priority="60" dxfId="0" stopIfTrue="1">
      <formula>MOD(ROW(),2)=0</formula>
    </cfRule>
  </conditionalFormatting>
  <conditionalFormatting sqref="D16:E16">
    <cfRule type="expression" priority="59" dxfId="0" stopIfTrue="1">
      <formula>MOD(ROW(),2)=0</formula>
    </cfRule>
  </conditionalFormatting>
  <conditionalFormatting sqref="F16:H16">
    <cfRule type="expression" priority="58" dxfId="0" stopIfTrue="1">
      <formula>MOD(ROW(),2)=0</formula>
    </cfRule>
  </conditionalFormatting>
  <conditionalFormatting sqref="D18:E18">
    <cfRule type="expression" priority="57" dxfId="0" stopIfTrue="1">
      <formula>MOD(ROW(),2)=0</formula>
    </cfRule>
  </conditionalFormatting>
  <conditionalFormatting sqref="F18:H18">
    <cfRule type="expression" priority="56" dxfId="0" stopIfTrue="1">
      <formula>MOD(ROW(),2)=0</formula>
    </cfRule>
  </conditionalFormatting>
  <conditionalFormatting sqref="J20 J26">
    <cfRule type="expression" priority="50" dxfId="0" stopIfTrue="1">
      <formula>MOD(ROW(),2)=0</formula>
    </cfRule>
  </conditionalFormatting>
  <conditionalFormatting sqref="J44">
    <cfRule type="expression" priority="49" dxfId="0" stopIfTrue="1">
      <formula>MOD(ROW(),2)=0</formula>
    </cfRule>
  </conditionalFormatting>
  <conditionalFormatting sqref="J18">
    <cfRule type="expression" priority="46" dxfId="0" stopIfTrue="1">
      <formula>MOD(ROW(),2)=0</formula>
    </cfRule>
  </conditionalFormatting>
  <conditionalFormatting sqref="K26">
    <cfRule type="expression" priority="45" dxfId="0" stopIfTrue="1">
      <formula>MOD(ROW(),2)=0</formula>
    </cfRule>
  </conditionalFormatting>
  <conditionalFormatting sqref="N20">
    <cfRule type="expression" priority="26" dxfId="0" stopIfTrue="1">
      <formula>MOD(ROW(),2)=0</formula>
    </cfRule>
  </conditionalFormatting>
  <conditionalFormatting sqref="K44">
    <cfRule type="expression" priority="43" dxfId="0" stopIfTrue="1">
      <formula>MOD(ROW(),2)=0</formula>
    </cfRule>
  </conditionalFormatting>
  <conditionalFormatting sqref="K14">
    <cfRule type="expression" priority="42" dxfId="0" stopIfTrue="1">
      <formula>MOD(ROW(),2)=0</formula>
    </cfRule>
  </conditionalFormatting>
  <conditionalFormatting sqref="K16">
    <cfRule type="expression" priority="41" dxfId="0" stopIfTrue="1">
      <formula>MOD(ROW(),2)=0</formula>
    </cfRule>
  </conditionalFormatting>
  <conditionalFormatting sqref="K18">
    <cfRule type="expression" priority="40" dxfId="0" stopIfTrue="1">
      <formula>MOD(ROW(),2)=0</formula>
    </cfRule>
  </conditionalFormatting>
  <conditionalFormatting sqref="L26:M26">
    <cfRule type="expression" priority="39" dxfId="0" stopIfTrue="1">
      <formula>MOD(ROW(),2)=0</formula>
    </cfRule>
  </conditionalFormatting>
  <conditionalFormatting sqref="L20:M20">
    <cfRule type="expression" priority="38" dxfId="0" stopIfTrue="1">
      <formula>MOD(ROW(),2)=0</formula>
    </cfRule>
  </conditionalFormatting>
  <conditionalFormatting sqref="L44:M44">
    <cfRule type="expression" priority="37" dxfId="0" stopIfTrue="1">
      <formula>MOD(ROW(),2)=0</formula>
    </cfRule>
  </conditionalFormatting>
  <conditionalFormatting sqref="L14:M14">
    <cfRule type="expression" priority="36" dxfId="0" stopIfTrue="1">
      <formula>MOD(ROW(),2)=0</formula>
    </cfRule>
  </conditionalFormatting>
  <conditionalFormatting sqref="P16">
    <cfRule type="expression" priority="17" dxfId="0" stopIfTrue="1">
      <formula>MOD(ROW(),2)=0</formula>
    </cfRule>
  </conditionalFormatting>
  <conditionalFormatting sqref="P18">
    <cfRule type="expression" priority="16" dxfId="0" stopIfTrue="1">
      <formula>MOD(ROW(),2)=0</formula>
    </cfRule>
  </conditionalFormatting>
  <conditionalFormatting sqref="O26">
    <cfRule type="expression" priority="33" dxfId="0" stopIfTrue="1">
      <formula>MOD(ROW(),2)=0</formula>
    </cfRule>
  </conditionalFormatting>
  <conditionalFormatting sqref="O20">
    <cfRule type="expression" priority="32" dxfId="0" stopIfTrue="1">
      <formula>MOD(ROW(),2)=0</formula>
    </cfRule>
  </conditionalFormatting>
  <conditionalFormatting sqref="O44">
    <cfRule type="expression" priority="31" dxfId="0" stopIfTrue="1">
      <formula>MOD(ROW(),2)=0</formula>
    </cfRule>
  </conditionalFormatting>
  <conditionalFormatting sqref="O14">
    <cfRule type="expression" priority="30" dxfId="0" stopIfTrue="1">
      <formula>MOD(ROW(),2)=0</formula>
    </cfRule>
  </conditionalFormatting>
  <conditionalFormatting sqref="O16">
    <cfRule type="expression" priority="29" dxfId="0" stopIfTrue="1">
      <formula>MOD(ROW(),2)=0</formula>
    </cfRule>
  </conditionalFormatting>
  <conditionalFormatting sqref="O18">
    <cfRule type="expression" priority="28" dxfId="0" stopIfTrue="1">
      <formula>MOD(ROW(),2)=0</formula>
    </cfRule>
  </conditionalFormatting>
  <conditionalFormatting sqref="N16">
    <cfRule type="expression" priority="23" dxfId="0" stopIfTrue="1">
      <formula>MOD(ROW(),2)=0</formula>
    </cfRule>
  </conditionalFormatting>
  <conditionalFormatting sqref="N18">
    <cfRule type="expression" priority="22" dxfId="0" stopIfTrue="1">
      <formula>MOD(ROW(),2)=0</formula>
    </cfRule>
  </conditionalFormatting>
  <conditionalFormatting sqref="N26">
    <cfRule type="expression" priority="27" dxfId="0" stopIfTrue="1">
      <formula>MOD(ROW(),2)=0</formula>
    </cfRule>
  </conditionalFormatting>
  <conditionalFormatting sqref="N44">
    <cfRule type="expression" priority="25" dxfId="0" stopIfTrue="1">
      <formula>MOD(ROW(),2)=0</formula>
    </cfRule>
  </conditionalFormatting>
  <conditionalFormatting sqref="N14">
    <cfRule type="expression" priority="24" dxfId="0" stopIfTrue="1">
      <formula>MOD(ROW(),2)=0</formula>
    </cfRule>
  </conditionalFormatting>
  <conditionalFormatting sqref="P26">
    <cfRule type="expression" priority="21" dxfId="0" stopIfTrue="1">
      <formula>MOD(ROW(),2)=0</formula>
    </cfRule>
  </conditionalFormatting>
  <conditionalFormatting sqref="P20">
    <cfRule type="expression" priority="20" dxfId="0" stopIfTrue="1">
      <formula>MOD(ROW(),2)=0</formula>
    </cfRule>
  </conditionalFormatting>
  <conditionalFormatting sqref="P44">
    <cfRule type="expression" priority="19" dxfId="0" stopIfTrue="1">
      <formula>MOD(ROW(),2)=0</formula>
    </cfRule>
  </conditionalFormatting>
  <conditionalFormatting sqref="P14">
    <cfRule type="expression" priority="18" dxfId="0" stopIfTrue="1">
      <formula>MOD(ROW(),2)=0</formula>
    </cfRule>
  </conditionalFormatting>
  <conditionalFormatting sqref="Q16">
    <cfRule type="expression" priority="11" dxfId="0" stopIfTrue="1">
      <formula>MOD(ROW(),2)=0</formula>
    </cfRule>
  </conditionalFormatting>
  <conditionalFormatting sqref="Q18">
    <cfRule type="expression" priority="10" dxfId="0" stopIfTrue="1">
      <formula>MOD(ROW(),2)=0</formula>
    </cfRule>
  </conditionalFormatting>
  <conditionalFormatting sqref="Q26">
    <cfRule type="expression" priority="15" dxfId="0" stopIfTrue="1">
      <formula>MOD(ROW(),2)=0</formula>
    </cfRule>
  </conditionalFormatting>
  <conditionalFormatting sqref="Q20">
    <cfRule type="expression" priority="14" dxfId="0" stopIfTrue="1">
      <formula>MOD(ROW(),2)=0</formula>
    </cfRule>
  </conditionalFormatting>
  <conditionalFormatting sqref="Q44">
    <cfRule type="expression" priority="13" dxfId="0" stopIfTrue="1">
      <formula>MOD(ROW(),2)=0</formula>
    </cfRule>
  </conditionalFormatting>
  <conditionalFormatting sqref="Q14">
    <cfRule type="expression" priority="12" dxfId="0" stopIfTrue="1">
      <formula>MOD(ROW(),2)=0</formula>
    </cfRule>
  </conditionalFormatting>
  <conditionalFormatting sqref="B101:C101 B103:C103 B106:C106">
    <cfRule type="expression" priority="9" dxfId="0" stopIfTrue="1">
      <formula>MOD(ROW(),2)=0</formula>
    </cfRule>
  </conditionalFormatting>
  <conditionalFormatting sqref="C99">
    <cfRule type="expression" priority="8" dxfId="0" stopIfTrue="1">
      <formula>MOD(ROW(),2)=0</formula>
    </cfRule>
  </conditionalFormatting>
  <conditionalFormatting sqref="B99">
    <cfRule type="expression" priority="7" dxfId="0" stopIfTrue="1">
      <formula>MOD(ROW(),2)=0</formula>
    </cfRule>
  </conditionalFormatting>
  <conditionalFormatting sqref="C102">
    <cfRule type="expression" priority="6" dxfId="0" stopIfTrue="1">
      <formula>MOD(ROW(),2)=0</formula>
    </cfRule>
  </conditionalFormatting>
  <conditionalFormatting sqref="B102">
    <cfRule type="expression" priority="5" dxfId="0" stopIfTrue="1">
      <formula>MOD(ROW(),2)=0</formula>
    </cfRule>
  </conditionalFormatting>
  <conditionalFormatting sqref="C100">
    <cfRule type="expression" priority="4" dxfId="0" stopIfTrue="1">
      <formula>MOD(ROW(),2)=0</formula>
    </cfRule>
  </conditionalFormatting>
  <conditionalFormatting sqref="B100">
    <cfRule type="expression" priority="3" dxfId="0" stopIfTrue="1">
      <formula>MOD(ROW(),2)=0</formula>
    </cfRule>
  </conditionalFormatting>
  <conditionalFormatting sqref="B104:C104">
    <cfRule type="expression" priority="2" dxfId="0" stopIfTrue="1">
      <formula>MOD(ROW(),2)=0</formula>
    </cfRule>
  </conditionalFormatting>
  <conditionalFormatting sqref="B105:C105">
    <cfRule type="expression" priority="1" dxfId="0" stopIfTrue="1">
      <formula>MOD(ROW(),2)=0</formula>
    </cfRule>
  </conditionalFormatting>
  <dataValidations count="4">
    <dataValidation type="list" allowBlank="1" showInputMessage="1" showErrorMessage="1" sqref="I106:I108">
      <formula1>$C$89:$C$90</formula1>
    </dataValidation>
    <dataValidation type="list" allowBlank="1" showInputMessage="1" showErrorMessage="1" sqref="J106">
      <formula1>$J$107:$J$108</formula1>
    </dataValidation>
    <dataValidation type="list" allowBlank="1" showInputMessage="1" showErrorMessage="1" sqref="E9">
      <formula1>$C$8:$C$9</formula1>
    </dataValidation>
    <dataValidation type="list" allowBlank="1" showInputMessage="1" showErrorMessage="1" sqref="I99:I100">
      <formula1>$I$99:$I$100</formula1>
    </dataValidation>
  </dataValidations>
  <hyperlinks>
    <hyperlink ref="B44:C44" location="SITELIST!A1" display="TD LOCAL NETWORK"/>
    <hyperlink ref="C45" location="SITELIST!A1" display="RUN of NETWORK"/>
    <hyperlink ref="B45" location="SITELIST!A1" display="Network"/>
    <hyperlink ref="B46" location="SITELIST!A1" display="Run of Channel "/>
    <hyperlink ref="C46" location="SITELIST!A1" display="Run of Channel "/>
    <hyperlink ref="B26:C26" location="SITELIST!A1" display="TD INTERNATIONAL NETWORK"/>
    <hyperlink ref="C27" location="SITELIST!A1" display="RUN of NETWORK"/>
    <hyperlink ref="C30" location="SITELIST!A1" display="Career"/>
    <hyperlink ref="C31" location="SITELIST!A1" display="Entertainment"/>
    <hyperlink ref="C29" location="SITELIST!A1" display="Business&amp;Finance"/>
    <hyperlink ref="C33" location="SITELIST!A1" display="Games"/>
    <hyperlink ref="C35" location="SITELIST!A1" display="Home&amp;Family"/>
    <hyperlink ref="C32" location="SITELIST!A1" display="Food&amp;Drink"/>
    <hyperlink ref="C36" location="SITELIST!A1" display="News&amp;Media"/>
    <hyperlink ref="C37" location="SITELIST!A1" display="Real Estate"/>
    <hyperlink ref="C38" location="SITELIST!A1" display="Shopping"/>
    <hyperlink ref="C39" location="SITELIST!A1" display="Social"/>
    <hyperlink ref="C40" location="SITELIST!A1" display="Sports"/>
    <hyperlink ref="C41" location="SITELIST!A1" display="Tech"/>
    <hyperlink ref="C42" location="SITELIST!A1" display="Travel&amp;Weather"/>
    <hyperlink ref="C43" location="SITELIST!A1" display="Women's Interests"/>
    <hyperlink ref="C34" location="SITELIST!A1" display="Health&amp;Wellness"/>
    <hyperlink ref="B27" location="SITELIST!A1" display="RUN of NETWORK"/>
    <hyperlink ref="C15" location="SITELIST!A1" display="RUN of NETWORK"/>
    <hyperlink ref="B15" location="SITELIST!A1" display="Network"/>
    <hyperlink ref="C17" location="SITELIST!A1" display="RUN of NETWORK"/>
    <hyperlink ref="B17" location="SITELIST!A1" display="Network"/>
    <hyperlink ref="C19" location="SITELIST!A1" display="RUN of NETWORK"/>
    <hyperlink ref="B19" location="SITELIST!A1" display="Network"/>
    <hyperlink ref="C59" r:id="rId1" display="m.radiozu.ro"/>
  </hyperlinks>
  <printOptions/>
  <pageMargins left="0.25" right="0.25" top="0.75" bottom="0.75" header="0.3" footer="0.3"/>
  <pageSetup fitToHeight="0" fitToWidth="1" horizontalDpi="600" verticalDpi="600" orientation="landscape" paperSize="9" scale="66" r:id="rId3"/>
  <rowBreaks count="1" manualBreakCount="1">
    <brk id="71" max="255" man="1"/>
  </rowBreaks>
  <ignoredErrors>
    <ignoredError sqref="E8 D20:G45 N45:Q53 E14:G18 N54:Q54 N55:Q58 N59:Q61 N68:Q73 N74:Q84 N85:Q87 N88:Q88 N89:Q94 N95:Q95 N62:Q67" unlockedFormula="1"/>
    <ignoredError sqref="P3:Q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85"/>
  <sheetViews>
    <sheetView zoomScale="90" zoomScaleNormal="90" zoomScalePageLayoutView="0" workbookViewId="0" topLeftCell="A1">
      <pane ySplit="2" topLeftCell="A3" activePane="bottomLeft" state="frozen"/>
      <selection pane="topLeft" activeCell="K4" sqref="K4:K7"/>
      <selection pane="bottomLeft" activeCell="A1" sqref="A1"/>
    </sheetView>
  </sheetViews>
  <sheetFormatPr defaultColWidth="9.140625" defaultRowHeight="15"/>
  <cols>
    <col min="1" max="1" width="0.9921875" style="76" customWidth="1"/>
    <col min="2" max="2" width="21.7109375" style="76" bestFit="1" customWidth="1"/>
    <col min="3" max="3" width="33.8515625" style="87" bestFit="1" customWidth="1"/>
    <col min="4" max="5" width="9.140625" style="31" customWidth="1"/>
    <col min="6" max="6" width="23.7109375" style="76" customWidth="1"/>
    <col min="7" max="7" width="31.00390625" style="87" customWidth="1"/>
    <col min="8" max="16384" width="9.140625" style="31" customWidth="1"/>
  </cols>
  <sheetData>
    <row r="1" spans="2:7" ht="69" customHeight="1" thickBot="1">
      <c r="B1" s="77"/>
      <c r="C1" s="78"/>
      <c r="F1" s="77"/>
      <c r="G1" s="78"/>
    </row>
    <row r="2" spans="2:7" ht="15" thickBot="1">
      <c r="B2" s="40" t="s">
        <v>211</v>
      </c>
      <c r="C2" s="500" t="s">
        <v>226</v>
      </c>
      <c r="F2" s="40" t="s">
        <v>211</v>
      </c>
      <c r="G2" s="501" t="s">
        <v>226</v>
      </c>
    </row>
    <row r="3" spans="2:7" ht="12" customHeight="1">
      <c r="B3" s="94" t="s">
        <v>224</v>
      </c>
      <c r="C3" s="79" t="s">
        <v>293</v>
      </c>
      <c r="F3" s="594" t="s">
        <v>19</v>
      </c>
      <c r="G3" s="79" t="s">
        <v>28</v>
      </c>
    </row>
    <row r="4" spans="1:7" ht="12" customHeight="1">
      <c r="A4" s="12"/>
      <c r="B4" s="95"/>
      <c r="C4" s="80" t="s">
        <v>829</v>
      </c>
      <c r="F4" s="592"/>
      <c r="G4" s="81" t="s">
        <v>29</v>
      </c>
    </row>
    <row r="5" spans="1:7" ht="12" customHeight="1">
      <c r="A5" s="12"/>
      <c r="B5" s="95"/>
      <c r="C5" s="81" t="s">
        <v>225</v>
      </c>
      <c r="F5" s="592"/>
      <c r="G5" s="81" t="s">
        <v>30</v>
      </c>
    </row>
    <row r="6" spans="1:7" ht="12" customHeight="1">
      <c r="A6" s="12"/>
      <c r="B6" s="96"/>
      <c r="C6" s="84" t="s">
        <v>294</v>
      </c>
      <c r="F6" s="592"/>
      <c r="G6" s="81" t="s">
        <v>31</v>
      </c>
    </row>
    <row r="7" spans="1:7" ht="12" customHeight="1">
      <c r="A7" s="17"/>
      <c r="B7" s="97" t="s">
        <v>19</v>
      </c>
      <c r="C7" s="85" t="s">
        <v>460</v>
      </c>
      <c r="F7" s="592"/>
      <c r="G7" s="81" t="s">
        <v>32</v>
      </c>
    </row>
    <row r="8" spans="1:7" ht="12" customHeight="1">
      <c r="A8" s="17"/>
      <c r="B8" s="96"/>
      <c r="C8" s="84" t="s">
        <v>461</v>
      </c>
      <c r="F8" s="592"/>
      <c r="G8" s="81" t="s">
        <v>33</v>
      </c>
    </row>
    <row r="9" spans="1:7" ht="12" customHeight="1">
      <c r="A9" s="17"/>
      <c r="B9" s="95" t="s">
        <v>15</v>
      </c>
      <c r="C9" s="80" t="s">
        <v>464</v>
      </c>
      <c r="F9" s="592"/>
      <c r="G9" s="81" t="s">
        <v>34</v>
      </c>
    </row>
    <row r="10" spans="1:7" ht="12" customHeight="1">
      <c r="A10" s="17"/>
      <c r="B10" s="95"/>
      <c r="C10" s="80" t="s">
        <v>264</v>
      </c>
      <c r="F10" s="592"/>
      <c r="G10" s="82" t="s">
        <v>35</v>
      </c>
    </row>
    <row r="11" spans="1:7" ht="12" customHeight="1">
      <c r="A11" s="17"/>
      <c r="B11" s="97" t="s">
        <v>20</v>
      </c>
      <c r="C11" s="85" t="s">
        <v>458</v>
      </c>
      <c r="F11" s="592"/>
      <c r="G11" s="81" t="s">
        <v>36</v>
      </c>
    </row>
    <row r="12" spans="1:7" ht="12" customHeight="1" thickBot="1">
      <c r="A12" s="17"/>
      <c r="B12" s="95"/>
      <c r="C12" s="81" t="s">
        <v>459</v>
      </c>
      <c r="F12" s="593"/>
      <c r="G12" s="83" t="s">
        <v>37</v>
      </c>
    </row>
    <row r="13" spans="1:7" ht="12" customHeight="1">
      <c r="A13" s="17"/>
      <c r="B13" s="95"/>
      <c r="C13" s="81" t="s">
        <v>253</v>
      </c>
      <c r="F13" s="594" t="s">
        <v>20</v>
      </c>
      <c r="G13" s="79" t="s">
        <v>38</v>
      </c>
    </row>
    <row r="14" spans="1:7" ht="12" customHeight="1">
      <c r="A14" s="17"/>
      <c r="B14" s="95"/>
      <c r="C14" s="81" t="s">
        <v>235</v>
      </c>
      <c r="F14" s="592"/>
      <c r="G14" s="81" t="s">
        <v>39</v>
      </c>
    </row>
    <row r="15" spans="1:7" ht="12" customHeight="1">
      <c r="A15" s="17"/>
      <c r="B15" s="95"/>
      <c r="C15" s="81" t="s">
        <v>233</v>
      </c>
      <c r="F15" s="592"/>
      <c r="G15" s="81" t="s">
        <v>40</v>
      </c>
    </row>
    <row r="16" spans="1:7" ht="12" customHeight="1">
      <c r="A16" s="17"/>
      <c r="B16" s="95"/>
      <c r="C16" s="81" t="s">
        <v>279</v>
      </c>
      <c r="F16" s="592"/>
      <c r="G16" s="81" t="s">
        <v>41</v>
      </c>
    </row>
    <row r="17" spans="1:7" ht="12" customHeight="1">
      <c r="A17" s="17"/>
      <c r="B17" s="95"/>
      <c r="C17" s="86" t="s">
        <v>236</v>
      </c>
      <c r="F17" s="592"/>
      <c r="G17" s="81" t="s">
        <v>42</v>
      </c>
    </row>
    <row r="18" spans="1:7" ht="12" customHeight="1">
      <c r="A18" s="17"/>
      <c r="B18" s="95"/>
      <c r="C18" s="86" t="s">
        <v>265</v>
      </c>
      <c r="F18" s="592"/>
      <c r="G18" s="81" t="s">
        <v>43</v>
      </c>
    </row>
    <row r="19" spans="1:7" ht="12" customHeight="1">
      <c r="A19" s="17"/>
      <c r="B19" s="96"/>
      <c r="C19" s="84" t="s">
        <v>475</v>
      </c>
      <c r="F19" s="592"/>
      <c r="G19" s="81" t="s">
        <v>44</v>
      </c>
    </row>
    <row r="20" spans="1:7" ht="12" customHeight="1">
      <c r="A20" s="17"/>
      <c r="B20" s="95" t="s">
        <v>0</v>
      </c>
      <c r="C20" s="80" t="s">
        <v>462</v>
      </c>
      <c r="F20" s="592"/>
      <c r="G20" s="81" t="s">
        <v>45</v>
      </c>
    </row>
    <row r="21" spans="2:7" ht="12" customHeight="1">
      <c r="B21" s="95"/>
      <c r="C21" s="80" t="s">
        <v>258</v>
      </c>
      <c r="F21" s="592"/>
      <c r="G21" s="81" t="s">
        <v>46</v>
      </c>
    </row>
    <row r="22" spans="2:7" ht="12" customHeight="1" thickBot="1">
      <c r="B22" s="95"/>
      <c r="C22" s="81" t="s">
        <v>463</v>
      </c>
      <c r="F22" s="593"/>
      <c r="G22" s="83" t="s">
        <v>47</v>
      </c>
    </row>
    <row r="23" spans="2:7" ht="12" customHeight="1">
      <c r="B23" s="95"/>
      <c r="C23" s="81" t="s">
        <v>269</v>
      </c>
      <c r="D23" s="103"/>
      <c r="F23" s="594" t="s">
        <v>11</v>
      </c>
      <c r="G23" s="79" t="s">
        <v>48</v>
      </c>
    </row>
    <row r="24" spans="1:7" ht="12" customHeight="1">
      <c r="A24" s="17"/>
      <c r="B24" s="95"/>
      <c r="C24" s="81" t="s">
        <v>406</v>
      </c>
      <c r="D24" s="103"/>
      <c r="F24" s="592"/>
      <c r="G24" s="81" t="s">
        <v>49</v>
      </c>
    </row>
    <row r="25" spans="1:7" ht="12" customHeight="1">
      <c r="A25" s="17"/>
      <c r="B25" s="95"/>
      <c r="C25" s="81" t="s">
        <v>230</v>
      </c>
      <c r="D25" s="103"/>
      <c r="F25" s="592"/>
      <c r="G25" s="81" t="s">
        <v>50</v>
      </c>
    </row>
    <row r="26" spans="1:7" ht="12" customHeight="1">
      <c r="A26" s="17"/>
      <c r="B26" s="95"/>
      <c r="C26" s="81" t="s">
        <v>263</v>
      </c>
      <c r="D26" s="103"/>
      <c r="F26" s="592"/>
      <c r="G26" s="81" t="s">
        <v>51</v>
      </c>
    </row>
    <row r="27" spans="1:7" ht="12" customHeight="1">
      <c r="A27" s="17"/>
      <c r="B27" s="95"/>
      <c r="C27" s="81" t="s">
        <v>273</v>
      </c>
      <c r="D27" s="103"/>
      <c r="F27" s="592"/>
      <c r="G27" s="81" t="s">
        <v>52</v>
      </c>
    </row>
    <row r="28" spans="1:7" ht="12" customHeight="1">
      <c r="A28" s="17"/>
      <c r="B28" s="95"/>
      <c r="C28" s="81" t="s">
        <v>231</v>
      </c>
      <c r="D28" s="103"/>
      <c r="F28" s="592"/>
      <c r="G28" s="81" t="s">
        <v>53</v>
      </c>
    </row>
    <row r="29" spans="1:7" ht="12" customHeight="1">
      <c r="A29" s="17"/>
      <c r="B29" s="97" t="s">
        <v>245</v>
      </c>
      <c r="C29" s="85" t="s">
        <v>232</v>
      </c>
      <c r="D29" s="103"/>
      <c r="F29" s="592"/>
      <c r="G29" s="81" t="s">
        <v>54</v>
      </c>
    </row>
    <row r="30" spans="1:7" ht="12" customHeight="1">
      <c r="A30" s="17"/>
      <c r="B30" s="97" t="s">
        <v>244</v>
      </c>
      <c r="C30" s="85" t="s">
        <v>254</v>
      </c>
      <c r="D30" s="103"/>
      <c r="F30" s="592"/>
      <c r="G30" s="81" t="s">
        <v>55</v>
      </c>
    </row>
    <row r="31" spans="1:7" ht="12" customHeight="1">
      <c r="A31" s="17"/>
      <c r="B31" s="97" t="s">
        <v>457</v>
      </c>
      <c r="C31" s="85" t="s">
        <v>470</v>
      </c>
      <c r="D31" s="103"/>
      <c r="F31" s="592"/>
      <c r="G31" s="81" t="s">
        <v>56</v>
      </c>
    </row>
    <row r="32" spans="1:7" ht="12" customHeight="1" thickBot="1">
      <c r="A32" s="17"/>
      <c r="B32" s="97" t="s">
        <v>804</v>
      </c>
      <c r="C32" s="85" t="s">
        <v>465</v>
      </c>
      <c r="D32" s="103"/>
      <c r="F32" s="593"/>
      <c r="G32" s="83" t="s">
        <v>57</v>
      </c>
    </row>
    <row r="33" spans="1:7" ht="12" customHeight="1">
      <c r="A33" s="17"/>
      <c r="B33" s="97" t="s">
        <v>803</v>
      </c>
      <c r="C33" s="99" t="s">
        <v>60</v>
      </c>
      <c r="D33" s="103"/>
      <c r="F33" s="594" t="s">
        <v>1</v>
      </c>
      <c r="G33" s="79" t="s">
        <v>58</v>
      </c>
    </row>
    <row r="34" spans="1:7" ht="12" customHeight="1">
      <c r="A34" s="17"/>
      <c r="B34" s="95"/>
      <c r="C34" s="81" t="s">
        <v>468</v>
      </c>
      <c r="D34" s="30"/>
      <c r="F34" s="592"/>
      <c r="G34" s="81" t="s">
        <v>59</v>
      </c>
    </row>
    <row r="35" spans="1:7" ht="12" customHeight="1">
      <c r="A35" s="17"/>
      <c r="B35" s="95"/>
      <c r="C35" s="80" t="s">
        <v>241</v>
      </c>
      <c r="D35" s="30"/>
      <c r="F35" s="592"/>
      <c r="G35" s="81" t="s">
        <v>60</v>
      </c>
    </row>
    <row r="36" spans="1:7" ht="12" customHeight="1">
      <c r="A36" s="17"/>
      <c r="B36" s="95"/>
      <c r="C36" s="80" t="s">
        <v>283</v>
      </c>
      <c r="D36" s="30"/>
      <c r="F36" s="592"/>
      <c r="G36" s="81" t="s">
        <v>61</v>
      </c>
    </row>
    <row r="37" spans="1:7" ht="12" customHeight="1">
      <c r="A37" s="17"/>
      <c r="B37" s="95"/>
      <c r="C37" s="80" t="s">
        <v>237</v>
      </c>
      <c r="D37" s="30"/>
      <c r="F37" s="592"/>
      <c r="G37" s="81" t="s">
        <v>62</v>
      </c>
    </row>
    <row r="38" spans="1:7" ht="12" customHeight="1">
      <c r="A38" s="17"/>
      <c r="B38" s="95"/>
      <c r="C38" s="80" t="s">
        <v>284</v>
      </c>
      <c r="F38" s="592"/>
      <c r="G38" s="81" t="s">
        <v>63</v>
      </c>
    </row>
    <row r="39" spans="1:7" ht="12" customHeight="1">
      <c r="A39" s="17"/>
      <c r="B39" s="95"/>
      <c r="C39" s="80" t="s">
        <v>261</v>
      </c>
      <c r="F39" s="592"/>
      <c r="G39" s="81" t="s">
        <v>64</v>
      </c>
    </row>
    <row r="40" spans="1:7" ht="12" customHeight="1">
      <c r="A40" s="17"/>
      <c r="B40" s="95"/>
      <c r="C40" s="80" t="s">
        <v>238</v>
      </c>
      <c r="F40" s="592"/>
      <c r="G40" s="81" t="s">
        <v>65</v>
      </c>
    </row>
    <row r="41" spans="1:7" ht="12" customHeight="1">
      <c r="A41" s="17"/>
      <c r="B41" s="95"/>
      <c r="C41" s="80" t="s">
        <v>285</v>
      </c>
      <c r="F41" s="592"/>
      <c r="G41" s="81" t="s">
        <v>66</v>
      </c>
    </row>
    <row r="42" spans="1:7" ht="12" customHeight="1">
      <c r="A42" s="17"/>
      <c r="B42" s="95"/>
      <c r="C42" s="80" t="s">
        <v>469</v>
      </c>
      <c r="F42" s="592"/>
      <c r="G42" s="81" t="s">
        <v>67</v>
      </c>
    </row>
    <row r="43" spans="2:7" ht="12" customHeight="1">
      <c r="B43" s="95"/>
      <c r="C43" s="80" t="s">
        <v>240</v>
      </c>
      <c r="F43" s="592"/>
      <c r="G43" s="81" t="s">
        <v>68</v>
      </c>
    </row>
    <row r="44" spans="1:7" ht="12" customHeight="1" thickBot="1">
      <c r="A44" s="17"/>
      <c r="B44" s="95"/>
      <c r="C44" s="81" t="s">
        <v>239</v>
      </c>
      <c r="F44" s="593"/>
      <c r="G44" s="83" t="s">
        <v>69</v>
      </c>
    </row>
    <row r="45" spans="1:7" ht="12" customHeight="1">
      <c r="A45" s="17"/>
      <c r="B45" s="96"/>
      <c r="C45" s="90" t="s">
        <v>286</v>
      </c>
      <c r="F45" s="598" t="s">
        <v>18</v>
      </c>
      <c r="G45" s="79" t="s">
        <v>70</v>
      </c>
    </row>
    <row r="46" spans="1:7" ht="12" customHeight="1">
      <c r="A46" s="17"/>
      <c r="B46" s="97" t="s">
        <v>259</v>
      </c>
      <c r="C46" s="99" t="s">
        <v>466</v>
      </c>
      <c r="F46" s="596"/>
      <c r="G46" s="81" t="s">
        <v>71</v>
      </c>
    </row>
    <row r="47" spans="1:7" ht="12" customHeight="1">
      <c r="A47" s="17"/>
      <c r="B47" s="95"/>
      <c r="C47" s="81" t="s">
        <v>467</v>
      </c>
      <c r="F47" s="596"/>
      <c r="G47" s="81" t="s">
        <v>72</v>
      </c>
    </row>
    <row r="48" spans="1:7" ht="12" customHeight="1">
      <c r="A48" s="17"/>
      <c r="B48" s="95"/>
      <c r="C48" s="81" t="s">
        <v>267</v>
      </c>
      <c r="F48" s="596"/>
      <c r="G48" s="81" t="s">
        <v>73</v>
      </c>
    </row>
    <row r="49" spans="1:7" ht="12" customHeight="1">
      <c r="A49" s="17"/>
      <c r="B49" s="95"/>
      <c r="C49" s="81" t="s">
        <v>409</v>
      </c>
      <c r="F49" s="596"/>
      <c r="G49" s="81" t="s">
        <v>74</v>
      </c>
    </row>
    <row r="50" spans="1:7" ht="12" customHeight="1">
      <c r="A50" s="17"/>
      <c r="B50" s="95"/>
      <c r="C50" s="81" t="s">
        <v>410</v>
      </c>
      <c r="F50" s="596"/>
      <c r="G50" s="81" t="s">
        <v>75</v>
      </c>
    </row>
    <row r="51" spans="1:7" ht="12" customHeight="1">
      <c r="A51" s="17"/>
      <c r="B51" s="95"/>
      <c r="C51" s="81" t="s">
        <v>287</v>
      </c>
      <c r="F51" s="596"/>
      <c r="G51" s="81" t="s">
        <v>76</v>
      </c>
    </row>
    <row r="52" spans="1:7" ht="12" customHeight="1">
      <c r="A52" s="17"/>
      <c r="B52" s="95"/>
      <c r="C52" s="81" t="s">
        <v>288</v>
      </c>
      <c r="F52" s="596"/>
      <c r="G52" s="81" t="s">
        <v>77</v>
      </c>
    </row>
    <row r="53" spans="1:7" ht="12" customHeight="1">
      <c r="A53" s="17"/>
      <c r="B53" s="95"/>
      <c r="C53" s="81" t="s">
        <v>268</v>
      </c>
      <c r="F53" s="596"/>
      <c r="G53" s="81" t="s">
        <v>78</v>
      </c>
    </row>
    <row r="54" spans="1:7" ht="12" customHeight="1">
      <c r="A54" s="17"/>
      <c r="B54" s="97" t="s">
        <v>272</v>
      </c>
      <c r="C54" s="85" t="s">
        <v>290</v>
      </c>
      <c r="F54" s="596"/>
      <c r="G54" s="81" t="s">
        <v>79</v>
      </c>
    </row>
    <row r="55" spans="2:7" ht="12" customHeight="1" thickBot="1">
      <c r="B55" s="95"/>
      <c r="C55" s="86" t="s">
        <v>280</v>
      </c>
      <c r="D55" s="103"/>
      <c r="F55" s="599"/>
      <c r="G55" s="83" t="s">
        <v>80</v>
      </c>
    </row>
    <row r="56" spans="2:7" ht="12" customHeight="1">
      <c r="B56" s="97" t="s">
        <v>830</v>
      </c>
      <c r="C56" s="85" t="s">
        <v>412</v>
      </c>
      <c r="D56" s="103"/>
      <c r="F56" s="595" t="s">
        <v>12</v>
      </c>
      <c r="G56" s="80" t="s">
        <v>81</v>
      </c>
    </row>
    <row r="57" spans="2:7" ht="12" customHeight="1">
      <c r="B57" s="95"/>
      <c r="C57" s="80" t="s">
        <v>499</v>
      </c>
      <c r="D57" s="103"/>
      <c r="F57" s="596"/>
      <c r="G57" s="81" t="s">
        <v>82</v>
      </c>
    </row>
    <row r="58" spans="2:7" ht="12" customHeight="1">
      <c r="B58" s="95"/>
      <c r="C58" s="98" t="s">
        <v>413</v>
      </c>
      <c r="D58" s="103"/>
      <c r="F58" s="596"/>
      <c r="G58" s="81" t="s">
        <v>83</v>
      </c>
    </row>
    <row r="59" spans="2:7" ht="12" customHeight="1">
      <c r="B59" s="97" t="s">
        <v>831</v>
      </c>
      <c r="C59" s="85" t="s">
        <v>832</v>
      </c>
      <c r="D59" s="103"/>
      <c r="F59" s="596"/>
      <c r="G59" s="81" t="s">
        <v>84</v>
      </c>
    </row>
    <row r="60" spans="2:7" ht="12" customHeight="1" thickBot="1">
      <c r="B60" s="100"/>
      <c r="C60" s="484" t="s">
        <v>833</v>
      </c>
      <c r="D60" s="103"/>
      <c r="F60" s="596"/>
      <c r="G60" s="81" t="s">
        <v>85</v>
      </c>
    </row>
    <row r="61" spans="2:7" ht="12" customHeight="1">
      <c r="B61" s="31"/>
      <c r="C61" s="31"/>
      <c r="D61" s="103"/>
      <c r="F61" s="596"/>
      <c r="G61" s="81" t="s">
        <v>86</v>
      </c>
    </row>
    <row r="62" spans="2:7" ht="12" customHeight="1">
      <c r="B62" s="31"/>
      <c r="C62" s="31"/>
      <c r="F62" s="596"/>
      <c r="G62" s="81" t="s">
        <v>87</v>
      </c>
    </row>
    <row r="63" spans="2:7" ht="12" customHeight="1">
      <c r="B63" s="31"/>
      <c r="C63" s="31"/>
      <c r="F63" s="596"/>
      <c r="G63" s="81" t="s">
        <v>88</v>
      </c>
    </row>
    <row r="64" spans="2:7" ht="12" customHeight="1">
      <c r="B64" s="31"/>
      <c r="C64" s="31"/>
      <c r="F64" s="596"/>
      <c r="G64" s="81" t="s">
        <v>89</v>
      </c>
    </row>
    <row r="65" spans="2:7" ht="12" customHeight="1">
      <c r="B65" s="31"/>
      <c r="C65" s="31"/>
      <c r="F65" s="596"/>
      <c r="G65" s="81" t="s">
        <v>90</v>
      </c>
    </row>
    <row r="66" spans="2:7" ht="12" customHeight="1">
      <c r="B66" s="31"/>
      <c r="C66" s="31"/>
      <c r="F66" s="596"/>
      <c r="G66" s="81" t="s">
        <v>91</v>
      </c>
    </row>
    <row r="67" spans="2:7" ht="12.75" thickBot="1">
      <c r="B67" s="31"/>
      <c r="C67" s="31"/>
      <c r="F67" s="597"/>
      <c r="G67" s="86" t="s">
        <v>92</v>
      </c>
    </row>
    <row r="68" spans="2:7" ht="12" customHeight="1">
      <c r="B68" s="31"/>
      <c r="C68" s="31"/>
      <c r="F68" s="598" t="s">
        <v>27</v>
      </c>
      <c r="G68" s="79" t="s">
        <v>93</v>
      </c>
    </row>
    <row r="69" spans="2:7" ht="12" customHeight="1">
      <c r="B69" s="31"/>
      <c r="C69" s="31"/>
      <c r="F69" s="596"/>
      <c r="G69" s="81" t="s">
        <v>94</v>
      </c>
    </row>
    <row r="70" spans="2:7" ht="12" customHeight="1">
      <c r="B70" s="31"/>
      <c r="C70" s="31"/>
      <c r="F70" s="596"/>
      <c r="G70" s="81" t="s">
        <v>95</v>
      </c>
    </row>
    <row r="71" spans="2:7" ht="12" customHeight="1">
      <c r="B71" s="31"/>
      <c r="C71" s="31"/>
      <c r="F71" s="596"/>
      <c r="G71" s="81" t="s">
        <v>96</v>
      </c>
    </row>
    <row r="72" spans="2:7" ht="12" customHeight="1">
      <c r="B72" s="31"/>
      <c r="C72" s="31"/>
      <c r="F72" s="596"/>
      <c r="G72" s="81" t="s">
        <v>97</v>
      </c>
    </row>
    <row r="73" spans="2:7" ht="12" customHeight="1">
      <c r="B73" s="31"/>
      <c r="C73" s="31"/>
      <c r="F73" s="596"/>
      <c r="G73" s="81" t="s">
        <v>98</v>
      </c>
    </row>
    <row r="74" spans="2:7" ht="12" customHeight="1">
      <c r="B74" s="31"/>
      <c r="C74" s="31"/>
      <c r="F74" s="596"/>
      <c r="G74" s="81" t="s">
        <v>99</v>
      </c>
    </row>
    <row r="75" spans="2:7" ht="12" customHeight="1">
      <c r="B75" s="31"/>
      <c r="C75" s="31"/>
      <c r="F75" s="596"/>
      <c r="G75" s="81" t="s">
        <v>100</v>
      </c>
    </row>
    <row r="76" spans="2:7" ht="12" customHeight="1">
      <c r="B76" s="31"/>
      <c r="C76" s="31"/>
      <c r="F76" s="596"/>
      <c r="G76" s="81" t="s">
        <v>101</v>
      </c>
    </row>
    <row r="77" spans="2:7" ht="12" customHeight="1" thickBot="1">
      <c r="B77" s="31"/>
      <c r="C77" s="31"/>
      <c r="F77" s="599"/>
      <c r="G77" s="83" t="s">
        <v>102</v>
      </c>
    </row>
    <row r="78" spans="2:7" ht="12" customHeight="1">
      <c r="B78" s="31"/>
      <c r="C78" s="31"/>
      <c r="F78" s="595" t="s">
        <v>21</v>
      </c>
      <c r="G78" s="80" t="s">
        <v>103</v>
      </c>
    </row>
    <row r="79" spans="2:7" ht="12" customHeight="1">
      <c r="B79" s="31"/>
      <c r="C79" s="31"/>
      <c r="F79" s="596"/>
      <c r="G79" s="81" t="s">
        <v>104</v>
      </c>
    </row>
    <row r="80" spans="2:7" ht="12" customHeight="1">
      <c r="B80" s="31"/>
      <c r="C80" s="31"/>
      <c r="F80" s="596"/>
      <c r="G80" s="81" t="s">
        <v>105</v>
      </c>
    </row>
    <row r="81" spans="2:7" ht="12" customHeight="1">
      <c r="B81" s="31"/>
      <c r="C81" s="31"/>
      <c r="F81" s="596"/>
      <c r="G81" s="81" t="s">
        <v>106</v>
      </c>
    </row>
    <row r="82" spans="2:7" ht="12" customHeight="1">
      <c r="B82" s="31"/>
      <c r="C82" s="31"/>
      <c r="F82" s="596"/>
      <c r="G82" s="81" t="s">
        <v>107</v>
      </c>
    </row>
    <row r="83" spans="2:7" ht="12" customHeight="1">
      <c r="B83" s="31"/>
      <c r="C83" s="31"/>
      <c r="F83" s="596"/>
      <c r="G83" s="81" t="s">
        <v>108</v>
      </c>
    </row>
    <row r="84" spans="2:7" ht="12" customHeight="1">
      <c r="B84" s="31"/>
      <c r="C84" s="31"/>
      <c r="F84" s="596"/>
      <c r="G84" s="81" t="s">
        <v>109</v>
      </c>
    </row>
    <row r="85" spans="2:7" ht="12" customHeight="1">
      <c r="B85" s="31"/>
      <c r="C85" s="31"/>
      <c r="F85" s="596"/>
      <c r="G85" s="81" t="s">
        <v>110</v>
      </c>
    </row>
    <row r="86" spans="2:7" ht="12" customHeight="1">
      <c r="B86" s="31"/>
      <c r="C86" s="31"/>
      <c r="F86" s="596"/>
      <c r="G86" s="81" t="s">
        <v>111</v>
      </c>
    </row>
    <row r="87" spans="2:7" ht="12" customHeight="1">
      <c r="B87" s="31"/>
      <c r="C87" s="31"/>
      <c r="F87" s="596"/>
      <c r="G87" s="81" t="s">
        <v>112</v>
      </c>
    </row>
    <row r="88" spans="2:7" ht="12" customHeight="1">
      <c r="B88" s="31"/>
      <c r="C88" s="31"/>
      <c r="F88" s="596"/>
      <c r="G88" s="81" t="s">
        <v>113</v>
      </c>
    </row>
    <row r="89" spans="2:7" ht="12" customHeight="1">
      <c r="B89" s="31"/>
      <c r="C89" s="31"/>
      <c r="F89" s="596"/>
      <c r="G89" s="81" t="s">
        <v>114</v>
      </c>
    </row>
    <row r="90" spans="2:7" ht="12" customHeight="1" thickBot="1">
      <c r="B90" s="31"/>
      <c r="C90" s="31"/>
      <c r="F90" s="597"/>
      <c r="G90" s="86" t="s">
        <v>115</v>
      </c>
    </row>
    <row r="91" spans="2:7" ht="12" customHeight="1">
      <c r="B91" s="31"/>
      <c r="C91" s="31"/>
      <c r="F91" s="594" t="s">
        <v>23</v>
      </c>
      <c r="G91" s="79" t="s">
        <v>116</v>
      </c>
    </row>
    <row r="92" spans="2:7" ht="12" customHeight="1">
      <c r="B92" s="31"/>
      <c r="C92" s="31"/>
      <c r="F92" s="592"/>
      <c r="G92" s="81" t="s">
        <v>117</v>
      </c>
    </row>
    <row r="93" spans="2:7" ht="12" customHeight="1">
      <c r="B93" s="31"/>
      <c r="C93" s="31"/>
      <c r="F93" s="592"/>
      <c r="G93" s="81" t="s">
        <v>118</v>
      </c>
    </row>
    <row r="94" spans="2:7" ht="12" customHeight="1">
      <c r="B94" s="31"/>
      <c r="C94" s="31"/>
      <c r="F94" s="592"/>
      <c r="G94" s="81" t="s">
        <v>119</v>
      </c>
    </row>
    <row r="95" spans="2:7" ht="12" customHeight="1">
      <c r="B95" s="31"/>
      <c r="C95" s="31"/>
      <c r="F95" s="592"/>
      <c r="G95" s="81" t="s">
        <v>120</v>
      </c>
    </row>
    <row r="96" spans="2:7" ht="12" customHeight="1">
      <c r="B96" s="31"/>
      <c r="C96" s="31"/>
      <c r="F96" s="592"/>
      <c r="G96" s="81" t="s">
        <v>255</v>
      </c>
    </row>
    <row r="97" spans="2:7" ht="12" customHeight="1">
      <c r="B97" s="31"/>
      <c r="C97" s="31"/>
      <c r="F97" s="592"/>
      <c r="G97" s="81" t="s">
        <v>121</v>
      </c>
    </row>
    <row r="98" spans="2:7" ht="12" customHeight="1">
      <c r="B98" s="31"/>
      <c r="C98" s="31"/>
      <c r="F98" s="592"/>
      <c r="G98" s="81" t="s">
        <v>122</v>
      </c>
    </row>
    <row r="99" spans="2:7" ht="12" customHeight="1">
      <c r="B99" s="31"/>
      <c r="C99" s="31"/>
      <c r="F99" s="592"/>
      <c r="G99" s="81" t="s">
        <v>123</v>
      </c>
    </row>
    <row r="100" spans="2:7" ht="12" customHeight="1">
      <c r="B100" s="31"/>
      <c r="C100" s="31"/>
      <c r="F100" s="592"/>
      <c r="G100" s="81" t="s">
        <v>124</v>
      </c>
    </row>
    <row r="101" spans="2:7" ht="12" customHeight="1">
      <c r="B101" s="31"/>
      <c r="C101" s="31"/>
      <c r="F101" s="592"/>
      <c r="G101" s="81" t="s">
        <v>125</v>
      </c>
    </row>
    <row r="102" spans="2:7" ht="12" customHeight="1" thickBot="1">
      <c r="B102" s="31"/>
      <c r="C102" s="31"/>
      <c r="F102" s="593"/>
      <c r="G102" s="83" t="s">
        <v>126</v>
      </c>
    </row>
    <row r="103" spans="2:7" ht="12" customHeight="1">
      <c r="B103" s="31"/>
      <c r="C103" s="31"/>
      <c r="F103" s="592" t="s">
        <v>13</v>
      </c>
      <c r="G103" s="80" t="s">
        <v>127</v>
      </c>
    </row>
    <row r="104" spans="2:7" ht="12" customHeight="1">
      <c r="B104" s="31"/>
      <c r="C104" s="31"/>
      <c r="F104" s="592"/>
      <c r="G104" s="81" t="s">
        <v>128</v>
      </c>
    </row>
    <row r="105" spans="2:7" ht="12" customHeight="1">
      <c r="B105" s="31"/>
      <c r="C105" s="31"/>
      <c r="F105" s="592"/>
      <c r="G105" s="81" t="s">
        <v>129</v>
      </c>
    </row>
    <row r="106" spans="2:7" ht="12" customHeight="1">
      <c r="B106" s="31"/>
      <c r="C106" s="31"/>
      <c r="F106" s="592"/>
      <c r="G106" s="81" t="s">
        <v>130</v>
      </c>
    </row>
    <row r="107" spans="2:7" ht="12" customHeight="1">
      <c r="B107" s="31"/>
      <c r="C107" s="31"/>
      <c r="F107" s="592"/>
      <c r="G107" s="81" t="s">
        <v>131</v>
      </c>
    </row>
    <row r="108" spans="2:7" ht="12" customHeight="1">
      <c r="B108" s="31"/>
      <c r="C108" s="31"/>
      <c r="F108" s="592"/>
      <c r="G108" s="81" t="s">
        <v>132</v>
      </c>
    </row>
    <row r="109" spans="2:7" ht="12" customHeight="1">
      <c r="B109" s="31"/>
      <c r="C109" s="31"/>
      <c r="F109" s="592"/>
      <c r="G109" s="81" t="s">
        <v>133</v>
      </c>
    </row>
    <row r="110" spans="2:7" ht="12" customHeight="1">
      <c r="B110" s="31"/>
      <c r="C110" s="31"/>
      <c r="F110" s="592"/>
      <c r="G110" s="81" t="s">
        <v>134</v>
      </c>
    </row>
    <row r="111" spans="2:7" ht="12" customHeight="1" thickBot="1">
      <c r="B111" s="31"/>
      <c r="C111" s="31"/>
      <c r="F111" s="592"/>
      <c r="G111" s="86" t="s">
        <v>135</v>
      </c>
    </row>
    <row r="112" spans="2:7" ht="12" customHeight="1">
      <c r="B112" s="31"/>
      <c r="C112" s="31"/>
      <c r="F112" s="594" t="s">
        <v>14</v>
      </c>
      <c r="G112" s="79" t="s">
        <v>136</v>
      </c>
    </row>
    <row r="113" spans="2:7" ht="12" customHeight="1">
      <c r="B113" s="31"/>
      <c r="C113" s="31"/>
      <c r="F113" s="592"/>
      <c r="G113" s="81" t="s">
        <v>137</v>
      </c>
    </row>
    <row r="114" spans="2:7" ht="12" customHeight="1">
      <c r="B114" s="31"/>
      <c r="C114" s="31"/>
      <c r="F114" s="592"/>
      <c r="G114" s="81" t="s">
        <v>138</v>
      </c>
    </row>
    <row r="115" spans="2:7" ht="12" customHeight="1">
      <c r="B115" s="31"/>
      <c r="C115" s="31"/>
      <c r="F115" s="592"/>
      <c r="G115" s="81" t="s">
        <v>139</v>
      </c>
    </row>
    <row r="116" spans="2:7" ht="12" customHeight="1">
      <c r="B116" s="31"/>
      <c r="C116" s="31"/>
      <c r="F116" s="592"/>
      <c r="G116" s="81" t="s">
        <v>140</v>
      </c>
    </row>
    <row r="117" spans="2:7" ht="12" customHeight="1">
      <c r="B117" s="31"/>
      <c r="C117" s="31"/>
      <c r="F117" s="592"/>
      <c r="G117" s="81" t="s">
        <v>141</v>
      </c>
    </row>
    <row r="118" spans="2:7" ht="12" customHeight="1">
      <c r="B118" s="31"/>
      <c r="C118" s="31"/>
      <c r="F118" s="592"/>
      <c r="G118" s="81" t="s">
        <v>142</v>
      </c>
    </row>
    <row r="119" spans="2:7" ht="12" customHeight="1">
      <c r="B119" s="31"/>
      <c r="C119" s="31"/>
      <c r="F119" s="592"/>
      <c r="G119" s="81" t="s">
        <v>143</v>
      </c>
    </row>
    <row r="120" spans="2:7" ht="12" customHeight="1">
      <c r="B120" s="31"/>
      <c r="C120" s="31"/>
      <c r="F120" s="592"/>
      <c r="G120" s="81" t="s">
        <v>144</v>
      </c>
    </row>
    <row r="121" spans="2:7" ht="12" customHeight="1">
      <c r="B121" s="31"/>
      <c r="C121" s="31"/>
      <c r="F121" s="592"/>
      <c r="G121" s="81" t="s">
        <v>145</v>
      </c>
    </row>
    <row r="122" spans="2:7" ht="12" customHeight="1" thickBot="1">
      <c r="B122" s="31"/>
      <c r="C122" s="31"/>
      <c r="F122" s="593"/>
      <c r="G122" s="83" t="s">
        <v>146</v>
      </c>
    </row>
    <row r="123" spans="2:7" ht="12" customHeight="1">
      <c r="B123" s="31"/>
      <c r="C123" s="31"/>
      <c r="F123" s="592" t="s">
        <v>24</v>
      </c>
      <c r="G123" s="80" t="s">
        <v>147</v>
      </c>
    </row>
    <row r="124" spans="2:7" ht="12" customHeight="1">
      <c r="B124" s="31"/>
      <c r="C124" s="31"/>
      <c r="F124" s="592"/>
      <c r="G124" s="81" t="s">
        <v>148</v>
      </c>
    </row>
    <row r="125" spans="2:7" ht="12" customHeight="1">
      <c r="B125" s="31"/>
      <c r="C125" s="31"/>
      <c r="F125" s="592"/>
      <c r="G125" s="81" t="s">
        <v>149</v>
      </c>
    </row>
    <row r="126" spans="2:7" ht="12" customHeight="1">
      <c r="B126" s="31"/>
      <c r="C126" s="31"/>
      <c r="F126" s="592"/>
      <c r="G126" s="81" t="s">
        <v>89</v>
      </c>
    </row>
    <row r="127" spans="2:7" ht="12" customHeight="1">
      <c r="B127" s="31"/>
      <c r="C127" s="31"/>
      <c r="F127" s="592"/>
      <c r="G127" s="81" t="s">
        <v>150</v>
      </c>
    </row>
    <row r="128" spans="2:7" ht="12" customHeight="1">
      <c r="B128" s="31"/>
      <c r="C128" s="31"/>
      <c r="F128" s="592"/>
      <c r="G128" s="81" t="s">
        <v>151</v>
      </c>
    </row>
    <row r="129" spans="2:7" ht="12" customHeight="1">
      <c r="B129" s="31"/>
      <c r="C129" s="31"/>
      <c r="F129" s="592"/>
      <c r="G129" s="81" t="s">
        <v>152</v>
      </c>
    </row>
    <row r="130" spans="2:7" ht="12" customHeight="1">
      <c r="B130" s="31"/>
      <c r="C130" s="31"/>
      <c r="F130" s="592"/>
      <c r="G130" s="81" t="s">
        <v>153</v>
      </c>
    </row>
    <row r="131" spans="2:7" ht="12" customHeight="1" thickBot="1">
      <c r="B131" s="31"/>
      <c r="C131" s="31"/>
      <c r="F131" s="592"/>
      <c r="G131" s="86" t="s">
        <v>154</v>
      </c>
    </row>
    <row r="132" spans="2:7" ht="12" customHeight="1">
      <c r="B132" s="31"/>
      <c r="C132" s="31"/>
      <c r="F132" s="594" t="s">
        <v>15</v>
      </c>
      <c r="G132" s="79" t="s">
        <v>155</v>
      </c>
    </row>
    <row r="133" spans="2:7" ht="12" customHeight="1">
      <c r="B133" s="31"/>
      <c r="C133" s="31"/>
      <c r="F133" s="592"/>
      <c r="G133" s="81" t="s">
        <v>156</v>
      </c>
    </row>
    <row r="134" spans="2:7" ht="12" customHeight="1">
      <c r="B134" s="31"/>
      <c r="C134" s="31"/>
      <c r="F134" s="592"/>
      <c r="G134" s="81" t="s">
        <v>157</v>
      </c>
    </row>
    <row r="135" spans="2:7" ht="12" customHeight="1">
      <c r="B135" s="31"/>
      <c r="C135" s="31"/>
      <c r="F135" s="592"/>
      <c r="G135" s="81" t="s">
        <v>158</v>
      </c>
    </row>
    <row r="136" spans="2:7" ht="12" customHeight="1">
      <c r="B136" s="31"/>
      <c r="C136" s="31"/>
      <c r="F136" s="592"/>
      <c r="G136" s="81" t="s">
        <v>159</v>
      </c>
    </row>
    <row r="137" spans="2:7" ht="12" customHeight="1">
      <c r="B137" s="31"/>
      <c r="C137" s="31"/>
      <c r="F137" s="592"/>
      <c r="G137" s="81" t="s">
        <v>160</v>
      </c>
    </row>
    <row r="138" spans="2:7" ht="12" customHeight="1">
      <c r="B138" s="31"/>
      <c r="C138" s="31"/>
      <c r="F138" s="592"/>
      <c r="G138" s="81" t="s">
        <v>161</v>
      </c>
    </row>
    <row r="139" spans="2:7" ht="12" customHeight="1">
      <c r="B139" s="31"/>
      <c r="C139" s="31"/>
      <c r="F139" s="592"/>
      <c r="G139" s="81" t="s">
        <v>162</v>
      </c>
    </row>
    <row r="140" spans="2:7" ht="12" customHeight="1" thickBot="1">
      <c r="B140" s="31"/>
      <c r="C140" s="31"/>
      <c r="F140" s="593"/>
      <c r="G140" s="86" t="s">
        <v>163</v>
      </c>
    </row>
    <row r="141" spans="2:7" ht="12" customHeight="1">
      <c r="B141" s="31"/>
      <c r="C141" s="31"/>
      <c r="F141" s="594" t="s">
        <v>8</v>
      </c>
      <c r="G141" s="79" t="s">
        <v>164</v>
      </c>
    </row>
    <row r="142" spans="2:7" ht="12" customHeight="1">
      <c r="B142" s="31"/>
      <c r="C142" s="31"/>
      <c r="F142" s="592"/>
      <c r="G142" s="81" t="s">
        <v>165</v>
      </c>
    </row>
    <row r="143" spans="2:7" ht="12" customHeight="1">
      <c r="B143" s="31"/>
      <c r="C143" s="31"/>
      <c r="F143" s="592"/>
      <c r="G143" s="81" t="s">
        <v>166</v>
      </c>
    </row>
    <row r="144" spans="2:7" ht="12" customHeight="1">
      <c r="B144" s="31"/>
      <c r="C144" s="31"/>
      <c r="F144" s="592"/>
      <c r="G144" s="81" t="s">
        <v>167</v>
      </c>
    </row>
    <row r="145" spans="2:7" ht="12" customHeight="1">
      <c r="B145" s="31"/>
      <c r="C145" s="31"/>
      <c r="F145" s="592"/>
      <c r="G145" s="81" t="s">
        <v>168</v>
      </c>
    </row>
    <row r="146" spans="2:7" ht="12" customHeight="1">
      <c r="B146" s="31"/>
      <c r="C146" s="31"/>
      <c r="F146" s="592"/>
      <c r="G146" s="81" t="s">
        <v>169</v>
      </c>
    </row>
    <row r="147" spans="2:7" ht="12" customHeight="1">
      <c r="B147" s="31"/>
      <c r="C147" s="31"/>
      <c r="F147" s="592"/>
      <c r="G147" s="81" t="s">
        <v>170</v>
      </c>
    </row>
    <row r="148" spans="2:7" ht="12" customHeight="1">
      <c r="B148" s="31"/>
      <c r="C148" s="31"/>
      <c r="F148" s="592"/>
      <c r="G148" s="81" t="s">
        <v>171</v>
      </c>
    </row>
    <row r="149" spans="2:7" ht="12" customHeight="1">
      <c r="B149" s="31"/>
      <c r="C149" s="31"/>
      <c r="F149" s="592"/>
      <c r="G149" s="81" t="s">
        <v>172</v>
      </c>
    </row>
    <row r="150" spans="2:7" ht="12" customHeight="1">
      <c r="B150" s="31"/>
      <c r="C150" s="31"/>
      <c r="F150" s="592"/>
      <c r="G150" s="81" t="s">
        <v>173</v>
      </c>
    </row>
    <row r="151" spans="2:7" ht="12" customHeight="1">
      <c r="B151" s="31"/>
      <c r="C151" s="31"/>
      <c r="F151" s="592"/>
      <c r="G151" s="81" t="s">
        <v>174</v>
      </c>
    </row>
    <row r="152" spans="2:7" ht="12" customHeight="1">
      <c r="B152" s="31"/>
      <c r="C152" s="31"/>
      <c r="F152" s="592"/>
      <c r="G152" s="81" t="s">
        <v>175</v>
      </c>
    </row>
    <row r="153" spans="2:7" ht="12" customHeight="1" thickBot="1">
      <c r="B153" s="31"/>
      <c r="C153" s="31"/>
      <c r="F153" s="593"/>
      <c r="G153" s="86" t="s">
        <v>242</v>
      </c>
    </row>
    <row r="154" spans="2:7" ht="12" customHeight="1">
      <c r="B154" s="31"/>
      <c r="C154" s="31"/>
      <c r="F154" s="594" t="s">
        <v>25</v>
      </c>
      <c r="G154" s="79" t="s">
        <v>176</v>
      </c>
    </row>
    <row r="155" spans="2:7" ht="12" customHeight="1">
      <c r="B155" s="31"/>
      <c r="C155" s="31"/>
      <c r="F155" s="592"/>
      <c r="G155" s="81" t="s">
        <v>177</v>
      </c>
    </row>
    <row r="156" spans="2:7" ht="12" customHeight="1">
      <c r="B156" s="31"/>
      <c r="C156" s="31"/>
      <c r="F156" s="592"/>
      <c r="G156" s="81" t="s">
        <v>178</v>
      </c>
    </row>
    <row r="157" spans="2:7" ht="12" customHeight="1">
      <c r="B157" s="31"/>
      <c r="C157" s="31"/>
      <c r="F157" s="592"/>
      <c r="G157" s="81" t="s">
        <v>179</v>
      </c>
    </row>
    <row r="158" spans="2:7" ht="12" customHeight="1">
      <c r="B158" s="31"/>
      <c r="C158" s="31"/>
      <c r="F158" s="592"/>
      <c r="G158" s="81" t="s">
        <v>180</v>
      </c>
    </row>
    <row r="159" spans="2:7" ht="12" customHeight="1">
      <c r="B159" s="31"/>
      <c r="C159" s="31"/>
      <c r="F159" s="592"/>
      <c r="G159" s="81" t="s">
        <v>181</v>
      </c>
    </row>
    <row r="160" spans="2:7" ht="12" customHeight="1">
      <c r="B160" s="31"/>
      <c r="C160" s="31"/>
      <c r="F160" s="592"/>
      <c r="G160" s="81" t="s">
        <v>182</v>
      </c>
    </row>
    <row r="161" spans="2:7" ht="12" customHeight="1">
      <c r="B161" s="31"/>
      <c r="C161" s="31"/>
      <c r="F161" s="592"/>
      <c r="G161" s="81" t="s">
        <v>256</v>
      </c>
    </row>
    <row r="162" spans="2:7" ht="12" customHeight="1">
      <c r="B162" s="31"/>
      <c r="C162" s="31"/>
      <c r="F162" s="592"/>
      <c r="G162" s="81" t="s">
        <v>257</v>
      </c>
    </row>
    <row r="163" spans="2:7" ht="12" customHeight="1">
      <c r="B163" s="31"/>
      <c r="C163" s="31"/>
      <c r="F163" s="592"/>
      <c r="G163" s="81" t="s">
        <v>183</v>
      </c>
    </row>
    <row r="164" spans="2:7" ht="12" customHeight="1">
      <c r="B164" s="31"/>
      <c r="C164" s="31"/>
      <c r="F164" s="592"/>
      <c r="G164" s="81" t="s">
        <v>184</v>
      </c>
    </row>
    <row r="165" spans="2:7" ht="12" customHeight="1">
      <c r="B165" s="31"/>
      <c r="C165" s="31"/>
      <c r="F165" s="592"/>
      <c r="G165" s="81" t="s">
        <v>185</v>
      </c>
    </row>
    <row r="166" spans="2:7" ht="12" customHeight="1">
      <c r="B166" s="31"/>
      <c r="C166" s="31"/>
      <c r="F166" s="592"/>
      <c r="G166" s="81" t="s">
        <v>186</v>
      </c>
    </row>
    <row r="167" spans="2:7" ht="12" customHeight="1">
      <c r="B167" s="31"/>
      <c r="C167" s="31"/>
      <c r="F167" s="592"/>
      <c r="G167" s="81" t="s">
        <v>187</v>
      </c>
    </row>
    <row r="168" spans="2:7" ht="12" customHeight="1">
      <c r="B168" s="31"/>
      <c r="C168" s="31"/>
      <c r="F168" s="592"/>
      <c r="G168" s="81" t="s">
        <v>188</v>
      </c>
    </row>
    <row r="169" spans="2:7" ht="12" customHeight="1">
      <c r="B169" s="31"/>
      <c r="C169" s="31"/>
      <c r="F169" s="592"/>
      <c r="G169" s="81" t="s">
        <v>189</v>
      </c>
    </row>
    <row r="170" spans="2:7" ht="12" customHeight="1">
      <c r="B170" s="31"/>
      <c r="C170" s="31"/>
      <c r="F170" s="592"/>
      <c r="G170" s="81" t="s">
        <v>190</v>
      </c>
    </row>
    <row r="171" spans="2:7" ht="12" customHeight="1">
      <c r="B171" s="31"/>
      <c r="C171" s="31"/>
      <c r="F171" s="592"/>
      <c r="G171" s="81" t="s">
        <v>191</v>
      </c>
    </row>
    <row r="172" spans="2:7" ht="12" customHeight="1" thickBot="1">
      <c r="B172" s="31"/>
      <c r="C172" s="31"/>
      <c r="F172" s="593"/>
      <c r="G172" s="83" t="s">
        <v>192</v>
      </c>
    </row>
    <row r="173" spans="2:7" ht="12" customHeight="1">
      <c r="B173" s="31"/>
      <c r="C173" s="31"/>
      <c r="F173" s="592" t="s">
        <v>26</v>
      </c>
      <c r="G173" s="80" t="s">
        <v>193</v>
      </c>
    </row>
    <row r="174" spans="2:7" ht="12" customHeight="1">
      <c r="B174" s="31"/>
      <c r="C174" s="31"/>
      <c r="F174" s="592"/>
      <c r="G174" s="81" t="s">
        <v>194</v>
      </c>
    </row>
    <row r="175" spans="2:7" ht="12" customHeight="1">
      <c r="B175" s="31"/>
      <c r="C175" s="31"/>
      <c r="F175" s="592"/>
      <c r="G175" s="81" t="s">
        <v>195</v>
      </c>
    </row>
    <row r="176" spans="2:7" ht="12" customHeight="1">
      <c r="B176" s="31"/>
      <c r="C176" s="31"/>
      <c r="F176" s="592"/>
      <c r="G176" s="81" t="s">
        <v>196</v>
      </c>
    </row>
    <row r="177" spans="2:7" ht="12" customHeight="1">
      <c r="B177" s="31"/>
      <c r="C177" s="31"/>
      <c r="F177" s="592"/>
      <c r="G177" s="81" t="s">
        <v>197</v>
      </c>
    </row>
    <row r="178" spans="6:7" ht="12" customHeight="1">
      <c r="F178" s="592"/>
      <c r="G178" s="81" t="s">
        <v>198</v>
      </c>
    </row>
    <row r="179" spans="6:7" ht="12" customHeight="1">
      <c r="F179" s="592"/>
      <c r="G179" s="81" t="s">
        <v>199</v>
      </c>
    </row>
    <row r="180" spans="6:7" ht="12" customHeight="1">
      <c r="F180" s="592"/>
      <c r="G180" s="81" t="s">
        <v>200</v>
      </c>
    </row>
    <row r="181" spans="6:7" ht="12" customHeight="1">
      <c r="F181" s="592"/>
      <c r="G181" s="81" t="s">
        <v>201</v>
      </c>
    </row>
    <row r="182" spans="6:7" ht="12" customHeight="1">
      <c r="F182" s="592"/>
      <c r="G182" s="81" t="s">
        <v>202</v>
      </c>
    </row>
    <row r="183" spans="6:7" ht="12" customHeight="1">
      <c r="F183" s="592"/>
      <c r="G183" s="81" t="s">
        <v>100</v>
      </c>
    </row>
    <row r="184" spans="6:7" ht="12" customHeight="1">
      <c r="F184" s="592"/>
      <c r="G184" s="81" t="s">
        <v>203</v>
      </c>
    </row>
    <row r="185" spans="6:7" ht="12" customHeight="1" thickBot="1">
      <c r="F185" s="593"/>
      <c r="G185" s="83" t="s">
        <v>204</v>
      </c>
    </row>
    <row r="186" ht="12" customHeight="1"/>
  </sheetData>
  <sheetProtection/>
  <mergeCells count="16">
    <mergeCell ref="F91:F102"/>
    <mergeCell ref="F78:F90"/>
    <mergeCell ref="F68:F77"/>
    <mergeCell ref="F3:F12"/>
    <mergeCell ref="F33:F44"/>
    <mergeCell ref="F45:F55"/>
    <mergeCell ref="F56:F67"/>
    <mergeCell ref="F13:F22"/>
    <mergeCell ref="F23:F32"/>
    <mergeCell ref="F103:F111"/>
    <mergeCell ref="F173:F185"/>
    <mergeCell ref="F112:F122"/>
    <mergeCell ref="F123:F131"/>
    <mergeCell ref="F141:F153"/>
    <mergeCell ref="F132:F140"/>
    <mergeCell ref="F154:F172"/>
  </mergeCells>
  <hyperlinks>
    <hyperlink ref="G38" r:id="rId1" tooltip="http://shvoong.com/" display="http://shvoong.com/"/>
    <hyperlink ref="G443" r:id="rId2" display="www.ziddu.com"/>
    <hyperlink ref="C435" r:id="rId3" display="www.ziddu.com"/>
    <hyperlink ref="C9" r:id="rId4" display="sector-7tv"/>
    <hyperlink ref="C56" r:id="rId5" display="sector-7tv"/>
    <hyperlink ref="C59" r:id="rId6" display="sector-7tv"/>
  </hyperlinks>
  <printOptions/>
  <pageMargins left="0.7" right="0.7" top="0.75" bottom="0.75" header="0.3" footer="0.3"/>
  <pageSetup horizontalDpi="300" verticalDpi="3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ThinkDigital Internet&amp;Advertising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Lupoaie</dc:creator>
  <cp:keywords/>
  <dc:description/>
  <cp:lastModifiedBy>Oana</cp:lastModifiedBy>
  <cp:lastPrinted>2014-10-31T10:12:36Z</cp:lastPrinted>
  <dcterms:created xsi:type="dcterms:W3CDTF">2008-10-31T12:13:52Z</dcterms:created>
  <dcterms:modified xsi:type="dcterms:W3CDTF">2016-10-04T08:20:43Z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