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926" activeTab="1"/>
  </bookViews>
  <sheets>
    <sheet name="INFO PAGE" sheetId="1" r:id="rId1"/>
    <sheet name="ad-network" sheetId="2" r:id="rId2"/>
    <sheet name="sitelist_native content &amp; video" sheetId="3" r:id="rId3"/>
    <sheet name="media-plan" sheetId="4" r:id="rId4"/>
  </sheets>
  <externalReferences>
    <externalReference r:id="rId7"/>
  </externalReferences>
  <definedNames>
    <definedName name="auto" localSheetId="1">#REF!</definedName>
    <definedName name="auto" localSheetId="3">#REF!</definedName>
    <definedName name="auto" localSheetId="2">#REF!</definedName>
    <definedName name="auto">#REF!</definedName>
    <definedName name="channel" localSheetId="1">#REF!</definedName>
    <definedName name="channel" localSheetId="3">#REF!</definedName>
    <definedName name="channel" localSheetId="2">#REF!</definedName>
    <definedName name="channel">#REF!</definedName>
    <definedName name="cpc">'[1]help'!$C$11:$C$13</definedName>
    <definedName name="cpm" localSheetId="1">#REF!</definedName>
    <definedName name="cpm" localSheetId="3">#REF!</definedName>
    <definedName name="cpm" localSheetId="2">#REF!</definedName>
    <definedName name="cpm">#REF!</definedName>
    <definedName name="display" localSheetId="1">#REF!</definedName>
    <definedName name="display" localSheetId="3">#REF!</definedName>
    <definedName name="display" localSheetId="2">#REF!</definedName>
    <definedName name="display">#REF!</definedName>
    <definedName name="FORMAT1" localSheetId="1">#REF!</definedName>
    <definedName name="FORMAT1" localSheetId="3">#REF!</definedName>
    <definedName name="FORMAT1" localSheetId="2">#REF!</definedName>
    <definedName name="FORMAT1">#REF!</definedName>
    <definedName name="format2" localSheetId="1">#REF!</definedName>
    <definedName name="format2" localSheetId="3">#REF!</definedName>
    <definedName name="format2" localSheetId="2">#REF!</definedName>
    <definedName name="format2">#REF!</definedName>
    <definedName name="format3" localSheetId="1">#REF!</definedName>
    <definedName name="format3" localSheetId="3">#REF!</definedName>
    <definedName name="format3" localSheetId="2">#REF!</definedName>
    <definedName name="format3">#REF!</definedName>
    <definedName name="format4" localSheetId="1">#REF!</definedName>
    <definedName name="format4" localSheetId="3">#REF!</definedName>
    <definedName name="format4" localSheetId="2">#REF!</definedName>
    <definedName name="format4">#REF!</definedName>
    <definedName name="property" localSheetId="1">#REF!</definedName>
    <definedName name="property" localSheetId="3">#REF!</definedName>
    <definedName name="property" localSheetId="2">#REF!</definedName>
    <definedName name="property">#REF!</definedName>
    <definedName name="yes" localSheetId="1">#REF!</definedName>
    <definedName name="yes" localSheetId="3">#REF!</definedName>
    <definedName name="yes" localSheetId="2">#REF!</definedName>
    <definedName name="yes">#REF!</definedName>
  </definedNames>
  <calcPr fullCalcOnLoad="1"/>
</workbook>
</file>

<file path=xl/comments2.xml><?xml version="1.0" encoding="utf-8"?>
<comments xmlns="http://schemas.openxmlformats.org/spreadsheetml/2006/main">
  <authors>
    <author>Oana Lupoaie</author>
    <author>oana</author>
    <author>oana.lupoaie</author>
  </authors>
  <commentList>
    <comment ref="AB6" authorId="0">
      <text>
        <r>
          <rPr>
            <b/>
            <sz val="9"/>
            <rFont val="Tahoma"/>
            <family val="2"/>
          </rPr>
          <t>Oana Lupoaie:</t>
        </r>
        <r>
          <rPr>
            <sz val="9"/>
            <rFont val="Tahoma"/>
            <family val="2"/>
          </rPr>
          <t xml:space="preserve">
 pre, mid &amp; post-roll</t>
        </r>
      </text>
    </comment>
    <comment ref="AC6" authorId="0">
      <text>
        <r>
          <rPr>
            <b/>
            <sz val="9"/>
            <rFont val="Tahoma"/>
            <family val="2"/>
          </rPr>
          <t>Oana Lupoaie:</t>
        </r>
        <r>
          <rPr>
            <sz val="9"/>
            <rFont val="Tahoma"/>
            <family val="2"/>
          </rPr>
          <t xml:space="preserve">
ex: video overlay</t>
        </r>
      </text>
    </comment>
    <comment ref="AG80" authorId="1">
      <text>
        <r>
          <rPr>
            <b/>
            <sz val="9"/>
            <rFont val="Tahoma"/>
            <family val="2"/>
          </rPr>
          <t>oana:</t>
        </r>
        <r>
          <rPr>
            <sz val="9"/>
            <rFont val="Tahoma"/>
            <family val="2"/>
          </rPr>
          <t xml:space="preserve">
weekly</t>
        </r>
      </text>
    </comment>
    <comment ref="AH80" authorId="1">
      <text>
        <r>
          <rPr>
            <b/>
            <sz val="9"/>
            <rFont val="Tahoma"/>
            <family val="2"/>
          </rPr>
          <t>oana:</t>
        </r>
        <r>
          <rPr>
            <sz val="9"/>
            <rFont val="Tahoma"/>
            <family val="2"/>
          </rPr>
          <t xml:space="preserve">
No DM, just customized nwl</t>
        </r>
      </text>
    </comment>
    <comment ref="T40" authorId="2">
      <text>
        <r>
          <rPr>
            <b/>
            <sz val="9"/>
            <rFont val="Tahoma"/>
            <family val="2"/>
          </rPr>
          <t>oana.lupoaie:</t>
        </r>
        <r>
          <rPr>
            <sz val="9"/>
            <rFont val="Tahoma"/>
            <family val="2"/>
          </rPr>
          <t xml:space="preserve">
no HP; only 300x250 &amp; 300x600</t>
        </r>
      </text>
    </comment>
  </commentList>
</comments>
</file>

<file path=xl/sharedStrings.xml><?xml version="1.0" encoding="utf-8"?>
<sst xmlns="http://schemas.openxmlformats.org/spreadsheetml/2006/main" count="2843" uniqueCount="275">
  <si>
    <t>News</t>
  </si>
  <si>
    <t>Entertainment</t>
  </si>
  <si>
    <t>-</t>
  </si>
  <si>
    <t>STATS</t>
  </si>
  <si>
    <t>CPM</t>
  </si>
  <si>
    <t>Electoral</t>
  </si>
  <si>
    <t>CPC</t>
  </si>
  <si>
    <t>Sports</t>
  </si>
  <si>
    <t>468x60</t>
  </si>
  <si>
    <t>Auto&amp;Moto</t>
  </si>
  <si>
    <t>Business&amp;Finance</t>
  </si>
  <si>
    <t>Join Us On Facebook</t>
  </si>
  <si>
    <t>√</t>
  </si>
  <si>
    <t>LINKEDIN</t>
  </si>
  <si>
    <t>PORTFOLIO OVERVIEW</t>
  </si>
  <si>
    <t>CATEGORY</t>
  </si>
  <si>
    <t>on request</t>
  </si>
  <si>
    <t xml:space="preserve"> - </t>
  </si>
  <si>
    <t>PAGEVIEWS / MONTH</t>
  </si>
  <si>
    <t>UNIQUE USERS / MONTH</t>
  </si>
  <si>
    <t>Hours / Days</t>
  </si>
  <si>
    <t>Section</t>
  </si>
  <si>
    <t>*** Use hyperlinks to easy go to a specific sheet</t>
  </si>
  <si>
    <t>Demographic: Age &amp; Gender</t>
  </si>
  <si>
    <t>* all prices are RATECARD values in RON, WITHOUT VAT</t>
  </si>
  <si>
    <t xml:space="preserve">MIN per Insertion Order </t>
  </si>
  <si>
    <t>EXTRACHARGE</t>
  </si>
  <si>
    <t>CONTACT</t>
  </si>
  <si>
    <t>cotidianul.ro</t>
  </si>
  <si>
    <t>ziuaveche.ro</t>
  </si>
  <si>
    <t>money.ro</t>
  </si>
  <si>
    <t>iqads.ro</t>
  </si>
  <si>
    <t>smark.ro</t>
  </si>
  <si>
    <t>radiozu.ro</t>
  </si>
  <si>
    <t>romanticfm.ro</t>
  </si>
  <si>
    <t>vinsieu.ro</t>
  </si>
  <si>
    <t>tpu.ro</t>
  </si>
  <si>
    <t>Opinion &amp; Blogging</t>
  </si>
  <si>
    <t>CONTENT BASED ADVERTISING</t>
  </si>
  <si>
    <t>NEWSLETTER</t>
  </si>
  <si>
    <t>ADVERTORIAL</t>
  </si>
  <si>
    <t>No. Of Subscribers</t>
  </si>
  <si>
    <t>Classic Insertion</t>
  </si>
  <si>
    <t xml:space="preserve">Customized Newsletter / Direct Mailing
</t>
  </si>
  <si>
    <t>economica.net</t>
  </si>
  <si>
    <t>bookblog.ro</t>
  </si>
  <si>
    <t>Women Lifestyle</t>
  </si>
  <si>
    <t>infomusic.ro</t>
  </si>
  <si>
    <t>obiectiv.info</t>
  </si>
  <si>
    <t>stiridesport.ro</t>
  </si>
  <si>
    <r>
      <t>divahair.ro</t>
    </r>
  </si>
  <si>
    <t>Travel &amp; Transportation</t>
  </si>
  <si>
    <t>dailybusiness.ro</t>
  </si>
  <si>
    <t>kissfm.ro</t>
  </si>
  <si>
    <t>magicfm.ro</t>
  </si>
  <si>
    <t>rockfm.ro</t>
  </si>
  <si>
    <t>onefm.ro</t>
  </si>
  <si>
    <t>feminis.ro</t>
  </si>
  <si>
    <t>DISPLAY</t>
  </si>
  <si>
    <t>MOBILE</t>
  </si>
  <si>
    <t>INSTAGRAM</t>
  </si>
  <si>
    <t>vice.com/ro</t>
  </si>
  <si>
    <t>revistatango.ro</t>
  </si>
  <si>
    <t>m.cotidianul.ro</t>
  </si>
  <si>
    <t>m.bookblog.ro</t>
  </si>
  <si>
    <t>economica.net/mobile</t>
  </si>
  <si>
    <t>m.money.ro</t>
  </si>
  <si>
    <t>m.tpu.ro</t>
  </si>
  <si>
    <t>m.radiozu.ro</t>
  </si>
  <si>
    <t>m.stiridesport.ro</t>
  </si>
  <si>
    <t>AGENCY:</t>
  </si>
  <si>
    <t>CLIENT:</t>
  </si>
  <si>
    <t>TOTAL RATECARD</t>
  </si>
  <si>
    <t>BRAND:</t>
  </si>
  <si>
    <t>DISCOUNT</t>
  </si>
  <si>
    <t>CAMPAIGN:</t>
  </si>
  <si>
    <t>TOTAL NET</t>
  </si>
  <si>
    <t>START DATE:</t>
  </si>
  <si>
    <t>VAT</t>
  </si>
  <si>
    <t>END DATE:</t>
  </si>
  <si>
    <t>FINAL COST</t>
  </si>
  <si>
    <t>DAYS:</t>
  </si>
  <si>
    <t xml:space="preserve">1 EUR =  </t>
  </si>
  <si>
    <t>TOTAL COSTS</t>
  </si>
  <si>
    <t>BOUGHT IMPRESSIONS/ CLICKS</t>
  </si>
  <si>
    <t>EXTRA CHARGE [%]</t>
  </si>
  <si>
    <t>RATECARD
[RON]</t>
  </si>
  <si>
    <t>DISCOUNT [%]</t>
  </si>
  <si>
    <t>NET COST
[RON]</t>
  </si>
  <si>
    <t>NET COST
[EUR]</t>
  </si>
  <si>
    <t>FACEBOOK</t>
  </si>
  <si>
    <t>AD TYPES</t>
  </si>
  <si>
    <t>VIDEO</t>
  </si>
  <si>
    <t>standard</t>
  </si>
  <si>
    <t>rich media</t>
  </si>
  <si>
    <t>rising stars</t>
  </si>
  <si>
    <t>other</t>
  </si>
  <si>
    <t>Advertorial</t>
  </si>
  <si>
    <t>IT &amp; C</t>
  </si>
  <si>
    <t>zf.ro</t>
  </si>
  <si>
    <t>businessmagazin.ro</t>
  </si>
  <si>
    <t>promotor.ro</t>
  </si>
  <si>
    <t>gandul.info</t>
  </si>
  <si>
    <t>mediafax.ro</t>
  </si>
  <si>
    <t>prosport.ro</t>
  </si>
  <si>
    <t>descopera.ro</t>
  </si>
  <si>
    <t>csid.ro</t>
  </si>
  <si>
    <t>one.ro</t>
  </si>
  <si>
    <t>apropotv.ro</t>
  </si>
  <si>
    <t>MIN IO</t>
  </si>
  <si>
    <t>romaniatv.net/mobi</t>
  </si>
  <si>
    <t>mobile-responsive site</t>
  </si>
  <si>
    <t>not mobile-responsive</t>
  </si>
  <si>
    <t>m.go4it.ro</t>
  </si>
  <si>
    <t>m.promotor.ro</t>
  </si>
  <si>
    <t>m.gandul.info</t>
  </si>
  <si>
    <t>m.mediafax.ro</t>
  </si>
  <si>
    <t>m.prosport.ro</t>
  </si>
  <si>
    <t>m.csid.ro</t>
  </si>
  <si>
    <t>m.one.ro</t>
  </si>
  <si>
    <t>on reques</t>
  </si>
  <si>
    <t>Campaign type:</t>
  </si>
  <si>
    <t>marketplace ads</t>
  </si>
  <si>
    <t>VISITORS / MONTH</t>
  </si>
  <si>
    <t>DESKTOP</t>
  </si>
  <si>
    <r>
      <t xml:space="preserve">RATECARD </t>
    </r>
    <r>
      <rPr>
        <sz val="12"/>
        <color indexed="9"/>
        <rFont val="Calibri"/>
        <family val="2"/>
      </rPr>
      <t>[RON]</t>
    </r>
  </si>
  <si>
    <t>INTERNATIONAL NETWORK</t>
  </si>
  <si>
    <t>Entertainment / Lifestyle</t>
  </si>
  <si>
    <t>ad-network</t>
  </si>
  <si>
    <t>320x50</t>
  </si>
  <si>
    <t>PRODUCT/CHANNEL</t>
  </si>
  <si>
    <t>Country</t>
  </si>
  <si>
    <t>TARGETING</t>
  </si>
  <si>
    <t>City</t>
  </si>
  <si>
    <t>Homepage only</t>
  </si>
  <si>
    <t>vocea.biz</t>
  </si>
  <si>
    <t>unsitedemuzica.ro</t>
  </si>
  <si>
    <t>florydinvaslui.ro</t>
  </si>
  <si>
    <t>tetelejurnal.ro</t>
  </si>
  <si>
    <t>gustarte.ro</t>
  </si>
  <si>
    <t>m.gustarte.ro</t>
  </si>
  <si>
    <t>TRIPADVISOR</t>
  </si>
  <si>
    <t>RO searching for any country</t>
  </si>
  <si>
    <t>RO searching for RO</t>
  </si>
  <si>
    <t>pushdown</t>
  </si>
  <si>
    <t>in-banner video</t>
  </si>
  <si>
    <t>adhension/bottom/footer</t>
  </si>
  <si>
    <t>native video</t>
  </si>
  <si>
    <t>seenow.ro</t>
  </si>
  <si>
    <t>m.florydinvaslui.ro</t>
  </si>
  <si>
    <t>m.tetelejurnal.ro</t>
  </si>
  <si>
    <t>TRAVEL AUDIENCE</t>
  </si>
  <si>
    <t>GOOGLE/YOUTUBE</t>
  </si>
  <si>
    <t>MULTI-CHANNEL SOLUTIONS</t>
  </si>
  <si>
    <t>DISPLAY NETWORKS</t>
  </si>
  <si>
    <t>PREMIUM NETWORK</t>
  </si>
  <si>
    <t>GENERAL NETWORK</t>
  </si>
  <si>
    <t>go4it.ro</t>
  </si>
  <si>
    <t>kmkz.ro</t>
  </si>
  <si>
    <t>leanasicostel.ro</t>
  </si>
  <si>
    <t>ciobanii.ro</t>
  </si>
  <si>
    <t>location based ads</t>
  </si>
  <si>
    <t>cocostiri.ro</t>
  </si>
  <si>
    <t>SPECIAL ADS</t>
  </si>
  <si>
    <t>Mouseover on click</t>
  </si>
  <si>
    <t>Mouseover expand</t>
  </si>
  <si>
    <t>Billboard</t>
  </si>
  <si>
    <t>Wide sky</t>
  </si>
  <si>
    <t>Overlayer/floating</t>
  </si>
  <si>
    <t>Video instream</t>
  </si>
  <si>
    <t>Interstitial/outstream video</t>
  </si>
  <si>
    <t>AMPLIFICATION CHANNELS</t>
  </si>
  <si>
    <t>BBI/BBO</t>
  </si>
  <si>
    <t xml:space="preserve">Spot </t>
  </si>
  <si>
    <t>Product placement</t>
  </si>
  <si>
    <t>Graphic insertion</t>
  </si>
  <si>
    <t>VIDEO PRODUCTION</t>
  </si>
  <si>
    <t>CONTENT PRODUCTION</t>
  </si>
  <si>
    <t>Advert marked with 'P'</t>
  </si>
  <si>
    <t>Advert with promo content</t>
  </si>
  <si>
    <t>Advert 'supported by'</t>
  </si>
  <si>
    <t>infograph</t>
  </si>
  <si>
    <t>FANPAGE</t>
  </si>
  <si>
    <t>Newsletter</t>
  </si>
  <si>
    <t>Direct Mailing</t>
  </si>
  <si>
    <t>MICRO-SITE</t>
  </si>
  <si>
    <t>PROMO INDEX SITE</t>
  </si>
  <si>
    <t>GLOBAL OPEN PLATFORMS</t>
  </si>
  <si>
    <t>CONTENT DISCOVERY</t>
  </si>
  <si>
    <t>digital services</t>
  </si>
  <si>
    <t>bihorel.ro</t>
  </si>
  <si>
    <t>rock-on.ro</t>
  </si>
  <si>
    <t>ebihoreanul.ro</t>
  </si>
  <si>
    <t>mobi version</t>
  </si>
  <si>
    <t>fanpage</t>
  </si>
  <si>
    <t>m.ebihoreanul.ro</t>
  </si>
  <si>
    <t>m.rock-on.ro</t>
  </si>
  <si>
    <t>m.cocostiri.ro</t>
  </si>
  <si>
    <t>m.leanasicostel.ro</t>
  </si>
  <si>
    <t>m.ciobanii.ro</t>
  </si>
  <si>
    <t>video content production</t>
  </si>
  <si>
    <t>marketing services</t>
  </si>
  <si>
    <t>ICEEfest</t>
  </si>
  <si>
    <t>customized digital trainings</t>
  </si>
  <si>
    <r>
      <t xml:space="preserve">TubeCON - </t>
    </r>
    <r>
      <rPr>
        <b/>
        <sz val="9.5"/>
        <color indexed="30"/>
        <rFont val="Calibri"/>
        <family val="2"/>
      </rPr>
      <t>soon to COME</t>
    </r>
  </si>
  <si>
    <t>multimedia production &amp; webdevelopment</t>
  </si>
  <si>
    <t>local premium inventory</t>
  </si>
  <si>
    <t>corporate events &amp; education</t>
  </si>
  <si>
    <t>sales-ro@thinkdigital.net</t>
  </si>
  <si>
    <t xml:space="preserve">in &amp; outbound marketing </t>
  </si>
  <si>
    <t>custom audiences within a premium context</t>
  </si>
  <si>
    <t>events &amp; education</t>
  </si>
  <si>
    <t>to join our NETWORK</t>
  </si>
  <si>
    <t xml:space="preserve">bd-ro@thinkdigital.net </t>
  </si>
  <si>
    <t>adops-ro@thinkdigital.net</t>
  </si>
  <si>
    <t>accounting-ro@thinkdigital.net</t>
  </si>
  <si>
    <t>in need of  TECH SPECS</t>
  </si>
  <si>
    <t xml:space="preserve"> for any FINANCIAL INQUIRIES</t>
  </si>
  <si>
    <t>(native) content based projects</t>
  </si>
  <si>
    <t>TD studios</t>
  </si>
  <si>
    <t>celebrity endorsement/social amplification</t>
  </si>
  <si>
    <t>performance driven services/alternative channels</t>
  </si>
  <si>
    <t>Cooking/ Lifestyle</t>
  </si>
  <si>
    <t>full remnant monetization suite</t>
  </si>
  <si>
    <t>300x250, 300x600</t>
  </si>
  <si>
    <t>VI.AI</t>
  </si>
  <si>
    <t>INMOBI</t>
  </si>
  <si>
    <t>sponsored content</t>
  </si>
  <si>
    <t>TABOOLA INTERNATIONAL, MENA excluded</t>
  </si>
  <si>
    <t>native ads</t>
  </si>
  <si>
    <t>video ads</t>
  </si>
  <si>
    <t>interstitials</t>
  </si>
  <si>
    <t>native units</t>
  </si>
  <si>
    <t>search &amp; display network</t>
  </si>
  <si>
    <t>jugarushukaru.ro</t>
  </si>
  <si>
    <t>m.jugarushukaru.ro</t>
  </si>
  <si>
    <t>a content hub or microsite hosted on tripadvisor</t>
  </si>
  <si>
    <t>traveller's choice sponsorship</t>
  </si>
  <si>
    <t>sponsored content page</t>
  </si>
  <si>
    <t>a content hub or microsite</t>
  </si>
  <si>
    <t>sponsored travel guide</t>
  </si>
  <si>
    <t>standard ads</t>
  </si>
  <si>
    <t>rich media ads, interstitials</t>
  </si>
  <si>
    <t>with and without no end-cards, prerolls</t>
  </si>
  <si>
    <t>native unit, in feed</t>
  </si>
  <si>
    <t xml:space="preserve">global premium inventory </t>
  </si>
  <si>
    <t>creative concepts</t>
  </si>
  <si>
    <t>all/ROS</t>
  </si>
  <si>
    <t>country specific</t>
  </si>
  <si>
    <t>INTERNATIONAL PRODUCTS</t>
  </si>
  <si>
    <t>LOCAL PRODUCTS</t>
  </si>
  <si>
    <t>viewster.com</t>
  </si>
  <si>
    <t>standalone product</t>
  </si>
  <si>
    <t>in-stream</t>
  </si>
  <si>
    <t>out-stream</t>
  </si>
  <si>
    <t>all/ROS, audience extension</t>
  </si>
  <si>
    <t>display, native &amp; social ads</t>
  </si>
  <si>
    <t>all</t>
  </si>
  <si>
    <t>TABOOLA LOCAL via TailWind</t>
  </si>
  <si>
    <t>run of network</t>
  </si>
  <si>
    <r>
      <t xml:space="preserve">romaniatv.net </t>
    </r>
    <r>
      <rPr>
        <sz val="9"/>
        <color indexed="23"/>
        <rFont val="Calibri"/>
        <family val="2"/>
      </rPr>
      <t>| Romania TV</t>
    </r>
  </si>
  <si>
    <t xml:space="preserve">tourismguide.ro </t>
  </si>
  <si>
    <t>newmoney.ro</t>
  </si>
  <si>
    <t>canal33.ro</t>
  </si>
  <si>
    <t>zonait.tv</t>
  </si>
  <si>
    <t>Science &amp; Tech</t>
  </si>
  <si>
    <r>
      <t xml:space="preserve">RATECARD </t>
    </r>
    <r>
      <rPr>
        <sz val="9"/>
        <color indexed="9"/>
        <rFont val="Calibri"/>
        <family val="2"/>
      </rPr>
      <t>[RON]</t>
    </r>
  </si>
  <si>
    <t>electrozona.ro</t>
  </si>
  <si>
    <t>for sales purposes</t>
  </si>
  <si>
    <r>
      <t>RATECARD</t>
    </r>
    <r>
      <rPr>
        <b/>
        <sz val="10.5"/>
        <color indexed="9"/>
        <rFont val="Calibri"/>
        <family val="2"/>
      </rPr>
      <t xml:space="preserve"> </t>
    </r>
    <r>
      <rPr>
        <sz val="10.5"/>
        <color indexed="9"/>
        <rFont val="Calibri"/>
        <family val="2"/>
      </rPr>
      <t>[RON]</t>
    </r>
  </si>
  <si>
    <t>PAGE VIEWS / MONTH</t>
  </si>
  <si>
    <t>STANDARD LANDING PAGE</t>
  </si>
  <si>
    <t>Special projects</t>
  </si>
  <si>
    <r>
      <t>AR &amp; VR -</t>
    </r>
    <r>
      <rPr>
        <b/>
        <sz val="9"/>
        <color indexed="30"/>
        <rFont val="Calibri"/>
        <family val="2"/>
      </rPr>
      <t xml:space="preserve"> soon to COME</t>
    </r>
  </si>
  <si>
    <t>idevice.ro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</si>
</sst>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\ &quot;lei&quot;"/>
    <numFmt numFmtId="166" formatCode="&quot;+ &quot;0%"/>
    <numFmt numFmtId="167" formatCode="#,##0.0"/>
    <numFmt numFmtId="168" formatCode="_([$€-2]\ * #,##0.00_);_([$€-2]\ * \(#,##0.00\);_([$€-2]\ * &quot;-&quot;??_);_(@_)"/>
    <numFmt numFmtId="169" formatCode="[$RON]\ #,##0"/>
    <numFmt numFmtId="170" formatCode="[$RON]\ #,##0.000"/>
    <numFmt numFmtId="171" formatCode="_-* #,##0.00\ _€_-;\-* #,##0.00\ _€_-;_-* &quot;-&quot;??\ _€_-;_-@_-"/>
    <numFmt numFmtId="172" formatCode="[$RON]\ #,##0.00"/>
    <numFmt numFmtId="173" formatCode="0.0%"/>
    <numFmt numFmtId="174" formatCode="[$-409]d\-mmm\-yyyy;@"/>
    <numFmt numFmtId="175" formatCode="[$-409]mmmm\ d\,\ yyyy;@"/>
    <numFmt numFmtId="176" formatCode="_([$€-2]\ * #,##0_);_([$€-2]\ * \(#,##0\);_([$€-2]\ * &quot;-&quot;??_);_(@_)"/>
    <numFmt numFmtId="177" formatCode="_(* #,##0_);_(* \(#,##0\);_(* &quot;-&quot;??_);_(@_)"/>
    <numFmt numFmtId="178" formatCode="#,##0%"/>
    <numFmt numFmtId="179" formatCode="_(* #,##0.0_);_(* \(#,##0.0\);_(* &quot;-&quot;_);_(@_)"/>
    <numFmt numFmtId="180" formatCode="#,##0.00\ [$€-408]"/>
    <numFmt numFmtId="181" formatCode="_(* #,##0.0_);_(* \(#,##0.0\);_(* &quot;-&quot;??_);_(@_)"/>
    <numFmt numFmtId="182" formatCode="_(* #,##0.0_);_(* \(#,##0.0\);_(* &quot;-&quot;?_);_(@_)"/>
    <numFmt numFmtId="183" formatCode="#,##0&quot;    &quot;;\-#,##0"/>
    <numFmt numFmtId="184" formatCode="_(* #,##0.000_);_(* \(#,##0.000\);_(* &quot;-&quot;???_);_(@_)"/>
    <numFmt numFmtId="185" formatCode="#,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\ _€_-;\-* #,##0\ _€_-;_-* &quot;-&quot;??\ _€_-;_-@_-"/>
    <numFmt numFmtId="191" formatCode="[$€-2]\ #,##0.00"/>
    <numFmt numFmtId="192" formatCode="#,##0\ &quot;lei&quot;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mmm/yy;@"/>
    <numFmt numFmtId="197" formatCode="_([$€-2]\ * #,##0.0_);_([$€-2]\ * \(#,##0.0\);_([$€-2]\ * &quot;-&quot;??_);_(@_)"/>
    <numFmt numFmtId="198" formatCode="[$RON]\ #,##0.0"/>
    <numFmt numFmtId="199" formatCode="_(* #,##0.00000000000000000000_);_(* \(#,##0.00000000000000000000\);_(* &quot;-&quot;????????????????????_);_(@_)"/>
    <numFmt numFmtId="200" formatCode="[$-409]dddd\,\ mmmm\ d\,\ yyyy"/>
    <numFmt numFmtId="201" formatCode="_-* #,##0\ _l_e_i_-;\-* #,##0\ _l_e_i_-;_-* &quot;-&quot;??\ _l_e_i_-;_-@_-"/>
    <numFmt numFmtId="202" formatCode="[$RON]\ #,##0_);\([$RON]\ #,##0\)"/>
    <numFmt numFmtId="203" formatCode="[$EUR]\ #,##0"/>
    <numFmt numFmtId="204" formatCode="[$€-2]\ #,##0"/>
    <numFmt numFmtId="205" formatCode="#,##0\ [$€-1]"/>
    <numFmt numFmtId="206" formatCode="[$€-1809]#,##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icrosoft Sans Serif"/>
      <family val="2"/>
    </font>
    <font>
      <b/>
      <sz val="11"/>
      <name val="Calibri"/>
      <family val="2"/>
    </font>
    <font>
      <i/>
      <sz val="9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9"/>
      <color indexed="10"/>
      <name val="Calibri"/>
      <family val="2"/>
    </font>
    <font>
      <sz val="11"/>
      <color indexed="8"/>
      <name val="Helvetica Neue"/>
      <family val="0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9.5"/>
      <color indexed="30"/>
      <name val="Calibri"/>
      <family val="2"/>
    </font>
    <font>
      <b/>
      <sz val="10.5"/>
      <color indexed="9"/>
      <name val="Calibri"/>
      <family val="2"/>
    </font>
    <font>
      <sz val="9"/>
      <color indexed="23"/>
      <name val="Calibri"/>
      <family val="2"/>
    </font>
    <font>
      <b/>
      <sz val="9"/>
      <color indexed="30"/>
      <name val="Calibri"/>
      <family val="2"/>
    </font>
    <font>
      <sz val="10.5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36"/>
      <name val="Calibri"/>
      <family val="2"/>
    </font>
    <font>
      <b/>
      <sz val="10.5"/>
      <color indexed="8"/>
      <name val="Calibri"/>
      <family val="2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9.5"/>
      <color indexed="8"/>
      <name val="Calibri"/>
      <family val="2"/>
    </font>
    <font>
      <b/>
      <sz val="9.5"/>
      <color indexed="9"/>
      <name val="Calibri"/>
      <family val="2"/>
    </font>
    <font>
      <sz val="9.5"/>
      <color indexed="23"/>
      <name val="Calibri"/>
      <family val="2"/>
    </font>
    <font>
      <sz val="9.5"/>
      <color indexed="9"/>
      <name val="Calibri"/>
      <family val="2"/>
    </font>
    <font>
      <b/>
      <i/>
      <sz val="9.5"/>
      <name val="Calibri"/>
      <family val="2"/>
    </font>
    <font>
      <b/>
      <sz val="9"/>
      <color indexed="9"/>
      <name val="Calibri"/>
      <family val="2"/>
    </font>
    <font>
      <b/>
      <sz val="9.5"/>
      <color indexed="23"/>
      <name val="Calibri"/>
      <family val="2"/>
    </font>
    <font>
      <b/>
      <sz val="9.5"/>
      <name val="Calibri"/>
      <family val="2"/>
    </font>
    <font>
      <b/>
      <sz val="10.5"/>
      <color indexed="30"/>
      <name val="Calibri"/>
      <family val="2"/>
    </font>
    <font>
      <b/>
      <sz val="10.5"/>
      <color indexed="10"/>
      <name val="Calibri"/>
      <family val="2"/>
    </font>
    <font>
      <b/>
      <sz val="9"/>
      <color indexed="8"/>
      <name val="Calibri"/>
      <family val="2"/>
    </font>
    <font>
      <i/>
      <sz val="9.5"/>
      <color indexed="30"/>
      <name val="Calibri"/>
      <family val="2"/>
    </font>
    <font>
      <b/>
      <sz val="9"/>
      <color indexed="23"/>
      <name val="Calibri"/>
      <family val="2"/>
    </font>
    <font>
      <b/>
      <sz val="10.5"/>
      <color indexed="63"/>
      <name val="Calibri"/>
      <family val="2"/>
    </font>
    <font>
      <sz val="9"/>
      <color indexed="63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i/>
      <sz val="9.5"/>
      <color indexed="23"/>
      <name val="Calibri"/>
      <family val="2"/>
    </font>
    <font>
      <b/>
      <sz val="10.5"/>
      <color indexed="23"/>
      <name val="Calibri"/>
      <family val="2"/>
    </font>
    <font>
      <i/>
      <sz val="9.5"/>
      <color indexed="23"/>
      <name val="Calibri"/>
      <family val="2"/>
    </font>
    <font>
      <sz val="10.5"/>
      <color indexed="30"/>
      <name val="Calibri"/>
      <family val="2"/>
    </font>
    <font>
      <i/>
      <sz val="9"/>
      <color indexed="23"/>
      <name val="Calibri"/>
      <family val="2"/>
    </font>
    <font>
      <sz val="10.5"/>
      <color indexed="23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7030A0"/>
      <name val="Calibri"/>
      <family val="2"/>
    </font>
    <font>
      <b/>
      <sz val="10.5"/>
      <color rgb="FF000000"/>
      <name val="Calibri"/>
      <family val="2"/>
    </font>
    <font>
      <sz val="9.5"/>
      <color rgb="FF000000"/>
      <name val="Calibri"/>
      <family val="2"/>
    </font>
    <font>
      <sz val="9"/>
      <color rgb="FF000000"/>
      <name val="Calibri"/>
      <family val="2"/>
    </font>
    <font>
      <sz val="10.5"/>
      <color rgb="FF000000"/>
      <name val="Calibri"/>
      <family val="2"/>
    </font>
    <font>
      <sz val="9.5"/>
      <color theme="1"/>
      <name val="Calibri"/>
      <family val="2"/>
    </font>
    <font>
      <b/>
      <sz val="9.5"/>
      <color rgb="FF000000"/>
      <name val="Calibri"/>
      <family val="2"/>
    </font>
    <font>
      <b/>
      <sz val="9.5"/>
      <color theme="0"/>
      <name val="Calibri"/>
      <family val="2"/>
    </font>
    <font>
      <b/>
      <sz val="9.5"/>
      <color theme="1"/>
      <name val="Calibri"/>
      <family val="2"/>
    </font>
    <font>
      <sz val="9.5"/>
      <color theme="0" tint="-0.4999699890613556"/>
      <name val="Calibri"/>
      <family val="2"/>
    </font>
    <font>
      <sz val="9.5"/>
      <color theme="0"/>
      <name val="Calibri"/>
      <family val="2"/>
    </font>
    <font>
      <b/>
      <sz val="9"/>
      <color rgb="FFFFFFFF"/>
      <name val="Calibri"/>
      <family val="2"/>
    </font>
    <font>
      <b/>
      <sz val="9.5"/>
      <color theme="0" tint="-0.4999699890613556"/>
      <name val="Calibri"/>
      <family val="2"/>
    </font>
    <font>
      <b/>
      <sz val="10.5"/>
      <color rgb="FF0070C0"/>
      <name val="Calibri"/>
      <family val="2"/>
    </font>
    <font>
      <b/>
      <sz val="10.5"/>
      <color rgb="FFFF0000"/>
      <name val="Calibri"/>
      <family val="2"/>
    </font>
    <font>
      <sz val="9"/>
      <color theme="1" tint="0.49998000264167786"/>
      <name val="Calibri"/>
      <family val="2"/>
    </font>
    <font>
      <b/>
      <sz val="9"/>
      <color rgb="FF000000"/>
      <name val="Calibri"/>
      <family val="2"/>
    </font>
    <font>
      <sz val="9.5"/>
      <color rgb="FFFFFFFF"/>
      <name val="Calibri"/>
      <family val="2"/>
    </font>
    <font>
      <sz val="9"/>
      <color rgb="FFFFFFFF"/>
      <name val="Calibri"/>
      <family val="2"/>
    </font>
    <font>
      <i/>
      <sz val="9.5"/>
      <color rgb="FF0070C0"/>
      <name val="Calibri"/>
      <family val="2"/>
    </font>
    <font>
      <b/>
      <sz val="9"/>
      <color theme="1" tint="0.49998000264167786"/>
      <name val="Calibri"/>
      <family val="2"/>
    </font>
    <font>
      <b/>
      <sz val="10.5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9"/>
      <color theme="1"/>
      <name val="Calibri"/>
      <family val="2"/>
    </font>
    <font>
      <b/>
      <sz val="9.5"/>
      <color theme="1" tint="0.49998000264167786"/>
      <name val="Calibri"/>
      <family val="2"/>
    </font>
    <font>
      <b/>
      <i/>
      <sz val="9.5"/>
      <color theme="1" tint="0.49998000264167786"/>
      <name val="Calibri"/>
      <family val="2"/>
    </font>
    <font>
      <b/>
      <sz val="10.5"/>
      <color theme="1" tint="0.49998000264167786"/>
      <name val="Calibri"/>
      <family val="2"/>
    </font>
    <font>
      <i/>
      <sz val="9.5"/>
      <color theme="1" tint="0.49998000264167786"/>
      <name val="Calibri"/>
      <family val="2"/>
    </font>
    <font>
      <sz val="9.5"/>
      <color theme="1" tint="0.49998000264167786"/>
      <name val="Calibri"/>
      <family val="2"/>
    </font>
    <font>
      <b/>
      <sz val="10.5"/>
      <color rgb="FFFFFFFF"/>
      <name val="Calibri"/>
      <family val="2"/>
    </font>
    <font>
      <sz val="10.5"/>
      <color rgb="FF0070C0"/>
      <name val="Calibri"/>
      <family val="2"/>
    </font>
    <font>
      <i/>
      <sz val="9"/>
      <color theme="1" tint="0.49998000264167786"/>
      <name val="Calibri"/>
      <family val="2"/>
    </font>
    <font>
      <b/>
      <sz val="9"/>
      <color theme="0"/>
      <name val="Calibri"/>
      <family val="2"/>
    </font>
    <font>
      <sz val="10.5"/>
      <color theme="1" tint="0.49998000264167786"/>
      <name val="Calibri"/>
      <family val="2"/>
    </font>
    <font>
      <b/>
      <sz val="10.5"/>
      <color theme="0" tint="-0.4999699890613556"/>
      <name val="Calibri"/>
      <family val="2"/>
    </font>
    <font>
      <b/>
      <sz val="9.5"/>
      <color rgb="FFFFFFFF"/>
      <name val="Calibri"/>
      <family val="2"/>
    </font>
    <font>
      <b/>
      <sz val="11"/>
      <color rgb="FF005A9E"/>
      <name val="Calibri"/>
      <family val="2"/>
    </font>
    <font>
      <b/>
      <sz val="9.5"/>
      <color rgb="FF005A9E"/>
      <name val="Calibri"/>
      <family val="2"/>
    </font>
    <font>
      <b/>
      <sz val="12"/>
      <color rgb="FFFFFFFF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C"/>
        <bgColor indexed="64"/>
      </patternFill>
    </fill>
  </fills>
  <borders count="2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BFBFBF"/>
      </top>
      <bottom style="medium">
        <color rgb="FFBFBFBF"/>
      </bottom>
    </border>
    <border>
      <left style="medium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rgb="FFBFBFBF"/>
      </bottom>
    </border>
    <border>
      <left style="thin">
        <color rgb="FFBFBFBF"/>
      </left>
      <right/>
      <top style="medium">
        <color rgb="FFBFBFBF"/>
      </top>
      <bottom style="medium">
        <color rgb="FFBFBFBF"/>
      </bottom>
    </border>
    <border>
      <left/>
      <right style="thin">
        <color rgb="FFBFBFBF"/>
      </right>
      <top style="medium">
        <color rgb="FFBFBFBF"/>
      </top>
      <bottom style="medium">
        <color rgb="FFBFBFBF"/>
      </bottom>
    </border>
    <border>
      <left style="thin">
        <color rgb="FFBFBFBF"/>
      </left>
      <right style="hair">
        <color rgb="FFBFBFBF"/>
      </right>
      <top style="medium">
        <color rgb="FFBFBFBF"/>
      </top>
      <bottom style="medium">
        <color rgb="FFBFBFBF"/>
      </bottom>
    </border>
    <border>
      <left style="hair">
        <color rgb="FFBFBFBF"/>
      </left>
      <right style="hair">
        <color rgb="FFBFBFBF"/>
      </right>
      <top style="medium">
        <color rgb="FFBFBFBF"/>
      </top>
      <bottom style="medium">
        <color rgb="FFBFBFBF"/>
      </bottom>
    </border>
    <border>
      <left style="hair">
        <color rgb="FFBFBFBF"/>
      </left>
      <right style="thin">
        <color rgb="FFBFBFBF"/>
      </right>
      <top style="medium">
        <color rgb="FFBFBFBF"/>
      </top>
      <bottom style="medium">
        <color rgb="FFBFBFBF"/>
      </bottom>
    </border>
    <border>
      <left style="thin">
        <color rgb="FFBFBFBF"/>
      </left>
      <right/>
      <top style="medium">
        <color theme="0" tint="-0.24993999302387238"/>
      </top>
      <bottom style="medium">
        <color theme="0" tint="-0.24993999302387238"/>
      </bottom>
    </border>
    <border>
      <left style="hair">
        <color rgb="FFBFBFBF"/>
      </left>
      <right style="hair">
        <color rgb="FFBFBFBF"/>
      </right>
      <top style="medium">
        <color theme="0" tint="-0.24993999302387238"/>
      </top>
      <bottom style="medium">
        <color theme="0" tint="-0.24993999302387238"/>
      </bottom>
    </border>
    <border>
      <left/>
      <right style="thin">
        <color rgb="FFBFBFBF"/>
      </right>
      <top/>
      <bottom style="medium">
        <color rgb="FFBFBFBF"/>
      </bottom>
    </border>
    <border>
      <left style="hair">
        <color rgb="FFBFBFBF"/>
      </left>
      <right style="thin">
        <color rgb="FFBFBFBF"/>
      </right>
      <top style="medium">
        <color rgb="FFBFBFBF"/>
      </top>
      <bottom style="medium">
        <color theme="0" tint="-0.24993999302387238"/>
      </bottom>
    </border>
    <border>
      <left/>
      <right style="thin">
        <color rgb="FFBFBFBF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hair">
        <color rgb="FFBFBFBF"/>
      </right>
      <top style="medium">
        <color theme="0" tint="-0.24993999302387238"/>
      </top>
      <bottom style="medium">
        <color theme="0" tint="-0.24993999302387238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theme="0" tint="-0.24993999302387238"/>
      </bottom>
    </border>
    <border>
      <left/>
      <right/>
      <top/>
      <bottom style="hair">
        <color theme="0" tint="-0.24993999302387238"/>
      </bottom>
    </border>
    <border>
      <left/>
      <right/>
      <top/>
      <bottom style="hair">
        <color rgb="FFBFBFBF"/>
      </bottom>
    </border>
    <border>
      <left style="thin">
        <color rgb="FFBFBFBF"/>
      </left>
      <right/>
      <top>
        <color indexed="63"/>
      </top>
      <bottom style="hair">
        <color rgb="FFBFBFBF"/>
      </bottom>
    </border>
    <border>
      <left style="thin">
        <color rgb="FFBFBFBF"/>
      </left>
      <right style="thin">
        <color rgb="FFBFBFBF"/>
      </right>
      <top>
        <color indexed="63"/>
      </top>
      <bottom style="hair">
        <color rgb="FFBFBFBF"/>
      </bottom>
    </border>
    <border>
      <left/>
      <right style="thin">
        <color rgb="FFBFBFBF"/>
      </right>
      <top>
        <color indexed="63"/>
      </top>
      <bottom style="hair">
        <color rgb="FFBFBFBF"/>
      </bottom>
    </border>
    <border>
      <left style="thin">
        <color rgb="FFBFBFBF"/>
      </left>
      <right/>
      <top style="thin">
        <color rgb="FFBFBFBF"/>
      </top>
      <bottom style="hair">
        <color rgb="FFBFBFBF"/>
      </bottom>
    </border>
    <border>
      <left style="thin">
        <color rgb="FFBFBFBF"/>
      </left>
      <right style="thin">
        <color rgb="FFBFBFBF"/>
      </right>
      <top style="hair">
        <color rgb="FFBFBFBF"/>
      </top>
      <bottom>
        <color indexed="63"/>
      </bottom>
    </border>
    <border>
      <left/>
      <right>
        <color indexed="63"/>
      </right>
      <top style="hair">
        <color rgb="FFBFBFBF"/>
      </top>
      <bottom>
        <color indexed="63"/>
      </bottom>
    </border>
    <border>
      <left style="thin">
        <color rgb="FFBFBFBF"/>
      </left>
      <right/>
      <top style="hair">
        <color rgb="FFBFBFBF"/>
      </top>
      <bottom>
        <color indexed="63"/>
      </bottom>
    </border>
    <border>
      <left/>
      <right style="thin">
        <color rgb="FFBFBFBF"/>
      </right>
      <top style="hair">
        <color rgb="FFBFBFBF"/>
      </top>
      <bottom>
        <color indexed="63"/>
      </bottom>
    </border>
    <border>
      <left style="thin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/>
      <top style="thin">
        <color rgb="FFBFBFBF"/>
      </top>
      <bottom style="hair">
        <color rgb="FFBFBFBF"/>
      </bottom>
    </border>
    <border>
      <left/>
      <right style="thin">
        <color rgb="FFBFBFBF"/>
      </right>
      <top style="thin">
        <color rgb="FFBFBFBF"/>
      </top>
      <bottom style="hair">
        <color rgb="FFBFBFBF"/>
      </bottom>
    </border>
    <border>
      <left style="thin">
        <color rgb="FFBFBFBF"/>
      </left>
      <right/>
      <top style="hair">
        <color rgb="FFBFBFBF"/>
      </top>
      <bottom style="thin">
        <color rgb="FFBFBFBF"/>
      </bottom>
    </border>
    <border>
      <left/>
      <right/>
      <top style="hair">
        <color rgb="FFBFBFBF"/>
      </top>
      <bottom style="thin">
        <color rgb="FFBFBFBF"/>
      </bottom>
    </border>
    <border>
      <left/>
      <right style="thin">
        <color rgb="FFBFBFBF"/>
      </right>
      <top style="hair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hair">
        <color rgb="FFBFBFBF"/>
      </bottom>
    </border>
    <border>
      <left style="thin">
        <color rgb="FFBFBFBF"/>
      </left>
      <right style="thin">
        <color rgb="FFBFBFBF"/>
      </right>
      <top style="hair">
        <color rgb="FFBFBFBF"/>
      </top>
      <bottom style="hair">
        <color rgb="FFBFBFBF"/>
      </bottom>
    </border>
    <border>
      <left style="thin">
        <color rgb="FFBFBFBF"/>
      </left>
      <right/>
      <top style="hair">
        <color rgb="FFBFBFBF"/>
      </top>
      <bottom style="hair">
        <color rgb="FFBFBFBF"/>
      </bottom>
    </border>
    <border>
      <left/>
      <right/>
      <top style="hair">
        <color rgb="FFBFBFBF"/>
      </top>
      <bottom style="hair">
        <color rgb="FFBFBFBF"/>
      </bottom>
    </border>
    <border>
      <left/>
      <right style="thin">
        <color rgb="FFBFBFBF"/>
      </right>
      <top style="hair">
        <color rgb="FFBFBFBF"/>
      </top>
      <bottom style="hair">
        <color rgb="FFBFBFBF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rgb="FFBFBFBF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/>
      <top>
        <color indexed="63"/>
      </top>
      <bottom style="thin">
        <color rgb="FFBFBFBF"/>
      </bottom>
    </border>
    <border>
      <left/>
      <right/>
      <top/>
      <bottom style="thin">
        <color rgb="FFBFBFBF"/>
      </bottom>
    </border>
    <border>
      <left/>
      <right style="thin">
        <color rgb="FFBFBFBF"/>
      </right>
      <top>
        <color indexed="63"/>
      </top>
      <bottom style="thin">
        <color rgb="FFBFBFBF"/>
      </bottom>
    </border>
    <border>
      <left style="thin">
        <color rgb="FFBFBFBF"/>
      </left>
      <right>
        <color indexed="63"/>
      </right>
      <top style="medium">
        <color rgb="FFBFBFBF"/>
      </top>
      <bottom style="thin">
        <color rgb="FFBFBFBF"/>
      </bottom>
    </border>
    <border>
      <left/>
      <right/>
      <top style="medium">
        <color rgb="FFBFBFBF"/>
      </top>
      <bottom style="thin">
        <color rgb="FFBFBFBF"/>
      </bottom>
    </border>
    <border>
      <left>
        <color indexed="63"/>
      </left>
      <right style="thin">
        <color rgb="FFBFBFBF"/>
      </right>
      <top style="medium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theme="0" tint="-0.24993999302387238"/>
      </bottom>
    </border>
    <border>
      <left style="thin">
        <color rgb="FFBFBFBF"/>
      </left>
      <right/>
      <top style="thin">
        <color rgb="FFBFBFBF"/>
      </top>
      <bottom style="thin">
        <color theme="0" tint="-0.24993999302387238"/>
      </bottom>
    </border>
    <border>
      <left/>
      <right/>
      <top style="thin">
        <color rgb="FFBFBFBF"/>
      </top>
      <bottom style="thin">
        <color theme="0" tint="-0.24993999302387238"/>
      </bottom>
    </border>
    <border>
      <left/>
      <right style="thin">
        <color rgb="FFBFBFBF"/>
      </right>
      <top style="thin">
        <color rgb="FFBFBFBF"/>
      </top>
      <bottom style="thin">
        <color theme="0" tint="-0.24993999302387238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rgb="FFBFBFBF"/>
      </left>
      <right style="hair">
        <color rgb="FFBFBFBF"/>
      </right>
      <top>
        <color indexed="63"/>
      </top>
      <bottom style="medium">
        <color rgb="FFBFBFBF"/>
      </bottom>
    </border>
    <border>
      <left style="hair">
        <color rgb="FFBFBFBF"/>
      </left>
      <right style="hair">
        <color rgb="FFBFBFBF"/>
      </right>
      <top>
        <color indexed="63"/>
      </top>
      <bottom style="medium">
        <color rgb="FFBFBFBF"/>
      </bottom>
    </border>
    <border>
      <left style="hair">
        <color rgb="FFBFBFBF"/>
      </left>
      <right style="thin">
        <color rgb="FFBFBFBF"/>
      </right>
      <top>
        <color indexed="63"/>
      </top>
      <bottom style="medium">
        <color rgb="FFBFBFBF"/>
      </bottom>
    </border>
    <border>
      <left>
        <color indexed="63"/>
      </left>
      <right style="hair">
        <color rgb="FFBFBFBF"/>
      </right>
      <top>
        <color indexed="63"/>
      </top>
      <bottom style="medium">
        <color rgb="FFBFBFBF"/>
      </bottom>
    </border>
    <border>
      <left style="medium">
        <color rgb="FFBFBFBF"/>
      </left>
      <right style="thin">
        <color rgb="FFBFBFBF"/>
      </right>
      <top style="medium">
        <color rgb="FFBFBFBF"/>
      </top>
      <bottom style="medium">
        <color rgb="FFBFBFBF"/>
      </bottom>
    </border>
    <border>
      <left style="hair">
        <color rgb="FFBFBFBF"/>
      </left>
      <right style="medium">
        <color rgb="FFBFBFBF"/>
      </right>
      <top>
        <color indexed="63"/>
      </top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 style="medium">
        <color theme="0" tint="-0.24993999302387238"/>
      </bottom>
    </border>
    <border>
      <left style="medium">
        <color rgb="FFBFBFBF"/>
      </left>
      <right/>
      <top style="thin">
        <color rgb="FFBFBFBF"/>
      </top>
      <bottom style="thin">
        <color rgb="FFBFBFBF"/>
      </bottom>
    </border>
    <border>
      <left/>
      <right style="medium">
        <color rgb="FFBFBFBF"/>
      </right>
      <top style="thin">
        <color rgb="FFBFBFBF"/>
      </top>
      <bottom style="thin">
        <color rgb="FFBFBFBF"/>
      </bottom>
    </border>
    <border>
      <left style="medium">
        <color rgb="FFBFBFBF"/>
      </left>
      <right/>
      <top/>
      <bottom style="hair">
        <color rgb="FFBFBFBF"/>
      </bottom>
    </border>
    <border>
      <left/>
      <right style="medium">
        <color rgb="FFBFBFBF"/>
      </right>
      <top>
        <color indexed="63"/>
      </top>
      <bottom style="hair">
        <color rgb="FFBFBFBF"/>
      </bottom>
    </border>
    <border>
      <left style="medium">
        <color rgb="FFBFBFBF"/>
      </left>
      <right>
        <color indexed="63"/>
      </right>
      <top style="hair">
        <color rgb="FFBFBFBF"/>
      </top>
      <bottom>
        <color indexed="63"/>
      </bottom>
    </border>
    <border>
      <left/>
      <right style="medium">
        <color rgb="FFBFBFBF"/>
      </right>
      <top style="hair">
        <color rgb="FFBFBFBF"/>
      </top>
      <bottom>
        <color indexed="63"/>
      </bottom>
    </border>
    <border>
      <left/>
      <right style="medium">
        <color rgb="FFBFBFBF"/>
      </right>
      <top style="thin">
        <color rgb="FFBFBFBF"/>
      </top>
      <bottom style="hair">
        <color rgb="FFBFBFBF"/>
      </bottom>
    </border>
    <border>
      <left/>
      <right style="medium">
        <color rgb="FFBFBFBF"/>
      </right>
      <top style="hair">
        <color rgb="FFBFBFBF"/>
      </top>
      <bottom style="thin">
        <color rgb="FFBFBFBF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 style="medium">
        <color rgb="FFBFBFBF"/>
      </bottom>
    </border>
    <border>
      <left style="medium">
        <color rgb="FFBFBFBF"/>
      </left>
      <right/>
      <top style="thin">
        <color rgb="FFBFBFBF"/>
      </top>
      <bottom style="hair">
        <color rgb="FFBFBFBF"/>
      </bottom>
    </border>
    <border>
      <left style="medium">
        <color rgb="FFBFBFBF"/>
      </left>
      <right/>
      <top style="hair">
        <color rgb="FFBFBFBF"/>
      </top>
      <bottom style="hair">
        <color rgb="FFBFBFBF"/>
      </bottom>
    </border>
    <border>
      <left style="medium">
        <color rgb="FFBFBFBF"/>
      </left>
      <right/>
      <top style="thin">
        <color rgb="FFBFBFBF"/>
      </top>
      <bottom style="thin">
        <color theme="0" tint="-0.24993999302387238"/>
      </bottom>
    </border>
    <border>
      <left style="medium">
        <color rgb="FFBFBFBF"/>
      </left>
      <right/>
      <top>
        <color indexed="63"/>
      </top>
      <bottom style="thin">
        <color rgb="FFBFBFBF"/>
      </bottom>
    </border>
    <border>
      <left style="thin">
        <color rgb="FFBFBFBF"/>
      </left>
      <right style="thin">
        <color rgb="FFBFBFBF"/>
      </right>
      <top>
        <color indexed="63"/>
      </top>
      <bottom style="thin">
        <color rgb="FFBFBFBF"/>
      </bottom>
    </border>
    <border>
      <left style="thin">
        <color rgb="FFBFBFBF"/>
      </left>
      <right/>
      <top style="medium">
        <color rgb="FFBFBFBF"/>
      </top>
      <bottom/>
    </border>
    <border>
      <left style="thin">
        <color rgb="FFBFBFBF"/>
      </left>
      <right/>
      <top style="medium">
        <color rgb="FFBFBFBF"/>
      </top>
      <bottom style="medium">
        <color theme="0" tint="-0.24993999302387238"/>
      </bottom>
    </border>
    <border>
      <left/>
      <right style="thin">
        <color rgb="FFBFBFBF"/>
      </right>
      <top style="medium">
        <color rgb="FFBFBFBF"/>
      </top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hair">
        <color rgb="FFBFBFBF"/>
      </bottom>
    </border>
    <border>
      <left/>
      <right style="thin">
        <color theme="0" tint="-0.24993999302387238"/>
      </right>
      <top style="thin">
        <color theme="0" tint="-0.24993999302387238"/>
      </top>
      <bottom style="hair">
        <color rgb="FFBFBFBF"/>
      </bottom>
    </border>
    <border>
      <left/>
      <right/>
      <top style="thin">
        <color theme="0" tint="-0.24993999302387238"/>
      </top>
      <bottom style="hair">
        <color rgb="FFBFBFBF"/>
      </bottom>
    </border>
    <border>
      <left style="thin">
        <color theme="0" tint="-0.24993999302387238"/>
      </left>
      <right/>
      <top style="hair">
        <color rgb="FFBFBFBF"/>
      </top>
      <bottom style="hair">
        <color rgb="FFBFBFBF"/>
      </bottom>
    </border>
    <border>
      <left/>
      <right style="thin">
        <color theme="0" tint="-0.24993999302387238"/>
      </right>
      <top style="hair">
        <color rgb="FFBFBFBF"/>
      </top>
      <bottom style="hair">
        <color rgb="FFBFBFBF"/>
      </bottom>
    </border>
    <border>
      <left style="thin">
        <color theme="0" tint="-0.24993999302387238"/>
      </left>
      <right/>
      <top style="hair">
        <color rgb="FFBFBFBF"/>
      </top>
      <bottom style="thin">
        <color theme="0" tint="-0.24993999302387238"/>
      </bottom>
    </border>
    <border>
      <left/>
      <right style="thin">
        <color theme="0" tint="-0.24993999302387238"/>
      </right>
      <top style="hair">
        <color rgb="FFBFBFBF"/>
      </top>
      <bottom style="thin">
        <color theme="0" tint="-0.24993999302387238"/>
      </bottom>
    </border>
    <border>
      <left/>
      <right/>
      <top style="hair">
        <color rgb="FFBFBFBF"/>
      </top>
      <bottom style="thin">
        <color theme="0" tint="-0.24993999302387238"/>
      </bottom>
    </border>
    <border>
      <left style="medium">
        <color rgb="FFBFBFBF"/>
      </left>
      <right/>
      <top style="thin">
        <color theme="0" tint="-0.24993999302387238"/>
      </top>
      <bottom style="hair">
        <color rgb="FFBFBFBF"/>
      </bottom>
    </border>
    <border>
      <left style="thin">
        <color rgb="FFBFBFBF"/>
      </left>
      <right/>
      <top style="thin">
        <color theme="0" tint="-0.24993999302387238"/>
      </top>
      <bottom style="hair">
        <color rgb="FFBFBFBF"/>
      </bottom>
    </border>
    <border>
      <left/>
      <right style="thin">
        <color rgb="FFBFBFBF"/>
      </right>
      <top style="thin">
        <color theme="0" tint="-0.24993999302387238"/>
      </top>
      <bottom style="hair">
        <color rgb="FFBFBFBF"/>
      </bottom>
    </border>
    <border>
      <left/>
      <right style="medium">
        <color rgb="FFBFBFBF"/>
      </right>
      <top style="thin">
        <color theme="0" tint="-0.24993999302387238"/>
      </top>
      <bottom style="hair">
        <color rgb="FFBFBFBF"/>
      </bottom>
    </border>
    <border>
      <left/>
      <right style="medium">
        <color rgb="FFBFBFBF"/>
      </right>
      <top style="hair">
        <color rgb="FFBFBFBF"/>
      </top>
      <bottom style="hair">
        <color rgb="FFBFBFBF"/>
      </bottom>
    </border>
    <border>
      <left style="medium">
        <color rgb="FFBFBFBF"/>
      </left>
      <right/>
      <top style="hair">
        <color rgb="FFBFBFBF"/>
      </top>
      <bottom style="thin">
        <color theme="0" tint="-0.24993999302387238"/>
      </bottom>
    </border>
    <border>
      <left style="thin">
        <color rgb="FFBFBFBF"/>
      </left>
      <right/>
      <top style="hair">
        <color rgb="FFBFBFBF"/>
      </top>
      <bottom style="thin">
        <color theme="0" tint="-0.24993999302387238"/>
      </bottom>
    </border>
    <border>
      <left/>
      <right style="thin">
        <color rgb="FFBFBFBF"/>
      </right>
      <top style="hair">
        <color rgb="FFBFBFBF"/>
      </top>
      <bottom style="thin">
        <color theme="0" tint="-0.24993999302387238"/>
      </bottom>
    </border>
    <border>
      <left/>
      <right style="medium">
        <color rgb="FFBFBFBF"/>
      </right>
      <top style="hair">
        <color rgb="FFBFBFBF"/>
      </top>
      <bottom style="thin">
        <color theme="0" tint="-0.24993999302387238"/>
      </bottom>
    </border>
    <border>
      <left style="thin">
        <color theme="0" tint="-0.24993999302387238"/>
      </left>
      <right/>
      <top style="medium">
        <color rgb="FFBFBFBF"/>
      </top>
      <bottom style="hair">
        <color theme="0" tint="-0.24993999302387238"/>
      </bottom>
    </border>
    <border>
      <left style="thin">
        <color rgb="FFBFBFBF"/>
      </left>
      <right style="thin">
        <color theme="0" tint="-0.24993999302387238"/>
      </right>
      <top style="medium">
        <color rgb="FFBFBFBF"/>
      </top>
      <bottom style="hair">
        <color theme="0" tint="-0.24993999302387238"/>
      </bottom>
    </border>
    <border>
      <left/>
      <right style="thin">
        <color theme="0" tint="-0.24993999302387238"/>
      </right>
      <top style="medium">
        <color rgb="FFBFBFBF"/>
      </top>
      <bottom style="hair">
        <color theme="0" tint="-0.24993999302387238"/>
      </bottom>
    </border>
    <border>
      <left>
        <color indexed="63"/>
      </left>
      <right>
        <color indexed="63"/>
      </right>
      <top style="medium">
        <color rgb="FFBFBFBF"/>
      </top>
      <bottom style="hair">
        <color theme="0" tint="-0.24993999302387238"/>
      </bottom>
    </border>
    <border>
      <left style="thin">
        <color rgb="FFBFBFBF"/>
      </left>
      <right/>
      <top style="medium">
        <color rgb="FFBFBFBF"/>
      </top>
      <bottom style="hair">
        <color theme="0" tint="-0.24993999302387238"/>
      </bottom>
    </border>
    <border>
      <left/>
      <right style="thin">
        <color rgb="FFBFBFBF"/>
      </right>
      <top style="medium">
        <color rgb="FFBFBFBF"/>
      </top>
      <bottom style="hair">
        <color theme="0" tint="-0.24993999302387238"/>
      </bottom>
    </border>
    <border>
      <left style="thin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thin">
        <color rgb="FFBFBFBF"/>
      </left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>
        <color rgb="FFBFBFBF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thin">
        <color rgb="FFBFBFBF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/>
      <top style="hair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 style="thin">
        <color theme="0" tint="-0.24993999302387238"/>
      </right>
      <top style="hair">
        <color theme="0" tint="-0.24993999302387238"/>
      </top>
      <bottom style="medium">
        <color theme="0" tint="-0.24993999302387238"/>
      </bottom>
    </border>
    <border>
      <left/>
      <right style="thin">
        <color theme="0" tint="-0.24993999302387238"/>
      </right>
      <top style="hair">
        <color theme="0" tint="-0.24993999302387238"/>
      </top>
      <bottom style="medium">
        <color theme="0" tint="-0.24993999302387238"/>
      </bottom>
    </border>
    <border>
      <left/>
      <right/>
      <top style="hair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/>
      <top style="hair">
        <color theme="0" tint="-0.24993999302387238"/>
      </top>
      <bottom style="medium">
        <color theme="0" tint="-0.24993999302387238"/>
      </bottom>
    </border>
    <border>
      <left/>
      <right style="thin">
        <color rgb="FFBFBFBF"/>
      </right>
      <top style="hair">
        <color theme="0" tint="-0.24993999302387238"/>
      </top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rgb="FFBFBFBF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medium">
        <color rgb="FFBFBFBF"/>
      </bottom>
    </border>
    <border>
      <left/>
      <right style="thin">
        <color rgb="FFBFBFBF"/>
      </right>
      <top style="thin">
        <color theme="0" tint="-0.24993999302387238"/>
      </top>
      <bottom style="medium">
        <color rgb="FFBFBFBF"/>
      </bottom>
    </border>
    <border>
      <left style="thin">
        <color rgb="FFBFBFBF"/>
      </left>
      <right style="thin">
        <color theme="0" tint="-0.24993999302387238"/>
      </right>
      <top style="thin">
        <color theme="0" tint="-0.24993999302387238"/>
      </top>
      <bottom style="medium">
        <color rgb="FFBFBFBF"/>
      </bottom>
    </border>
    <border>
      <left style="medium">
        <color rgb="FFBFBFBF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/>
      <top style="thin">
        <color theme="0" tint="-0.24993999302387238"/>
      </top>
      <bottom style="thin">
        <color theme="0" tint="-0.24993999302387238"/>
      </bottom>
    </border>
    <border>
      <left style="medium">
        <color rgb="FFBFBFBF"/>
      </left>
      <right/>
      <top style="thin">
        <color theme="0" tint="-0.24993999302387238"/>
      </top>
      <bottom style="medium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rgb="FFBFBFBF"/>
      </bottom>
    </border>
    <border>
      <left style="thin">
        <color rgb="FFBFBFBF"/>
      </left>
      <right/>
      <top style="thin">
        <color theme="0" tint="-0.24993999302387238"/>
      </top>
      <bottom style="medium">
        <color rgb="FFBFBFBF"/>
      </bottom>
    </border>
    <border>
      <left/>
      <right style="medium">
        <color rgb="FFBFBFBF"/>
      </right>
      <top style="thin">
        <color theme="0" tint="-0.24993999302387238"/>
      </top>
      <bottom style="medium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thin">
        <color rgb="FFBFBFBF"/>
      </right>
      <top style="medium">
        <color rgb="FFBFBFBF"/>
      </top>
      <bottom>
        <color indexed="63"/>
      </bottom>
    </border>
    <border>
      <left style="thin">
        <color rgb="FFBFBFBF"/>
      </left>
      <right style="thin">
        <color rgb="FFBFBFBF"/>
      </right>
      <top style="hair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medium">
        <color rgb="FFBFBFBF"/>
      </bottom>
    </border>
    <border>
      <left style="thin">
        <color rgb="FFBFBFBF"/>
      </left>
      <right style="thin">
        <color rgb="FFBFBFBF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thin">
        <color rgb="FFBFBFBF"/>
      </right>
      <top style="thin">
        <color theme="0" tint="-0.24993999302387238"/>
      </top>
      <bottom style="hair">
        <color rgb="FFBFBFBF"/>
      </bottom>
    </border>
    <border>
      <left style="thin">
        <color rgb="FFBFBFBF"/>
      </left>
      <right style="thin">
        <color rgb="FFBFBFBF"/>
      </right>
      <top style="hair">
        <color rgb="FFBFBFBF"/>
      </top>
      <bottom style="thin">
        <color theme="0" tint="-0.24993999302387238"/>
      </bottom>
    </border>
    <border>
      <left style="thin">
        <color rgb="FFBFBFBF"/>
      </left>
      <right style="thin">
        <color rgb="FFBFBFBF"/>
      </right>
      <top style="thin">
        <color theme="0" tint="-0.24993999302387238"/>
      </top>
      <bottom style="medium">
        <color rgb="FFBFBFBF"/>
      </bottom>
    </border>
    <border>
      <left style="thin">
        <color rgb="FFBFBFBF"/>
      </left>
      <right style="thin">
        <color rgb="FFBFBFBF"/>
      </right>
      <top style="medium">
        <color rgb="FFBFBFBF"/>
      </top>
      <bottom style="hair">
        <color theme="0" tint="-0.24993999302387238"/>
      </bottom>
    </border>
    <border>
      <left style="thin">
        <color rgb="FFBFBFBF"/>
      </left>
      <right style="thin">
        <color rgb="FFBFBFBF"/>
      </right>
      <top style="hair">
        <color theme="0" tint="-0.24993999302387238"/>
      </top>
      <bottom style="hair">
        <color theme="0" tint="-0.24993999302387238"/>
      </bottom>
    </border>
    <border>
      <left style="thin">
        <color rgb="FFBFBFBF"/>
      </left>
      <right style="thin">
        <color rgb="FFBFBFBF"/>
      </right>
      <top style="hair">
        <color theme="0" tint="-0.24993999302387238"/>
      </top>
      <bottom style="medium">
        <color theme="0" tint="-0.24993999302387238"/>
      </bottom>
    </border>
    <border>
      <left style="hair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/>
      <right/>
      <top style="thin">
        <color theme="0" tint="-0.24993999302387238"/>
      </top>
      <bottom/>
    </border>
    <border>
      <left/>
      <right style="medium">
        <color rgb="FFBFBFBF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hair">
        <color rgb="FFBFBFBF"/>
      </right>
      <top style="medium">
        <color rgb="FFBFBFBF"/>
      </top>
      <bottom>
        <color indexed="63"/>
      </bottom>
    </border>
    <border>
      <left style="hair">
        <color rgb="FFBFBFBF"/>
      </left>
      <right style="hair">
        <color rgb="FFBFBFBF"/>
      </right>
      <top style="medium">
        <color rgb="FFBFBFBF"/>
      </top>
      <bottom style="medium">
        <color theme="0" tint="-0.24993999302387238"/>
      </bottom>
    </border>
    <border>
      <left style="thin">
        <color rgb="FFBFBFBF"/>
      </left>
      <right style="hair">
        <color rgb="FFBFBFBF"/>
      </right>
      <top style="thin">
        <color rgb="FFBFBFBF"/>
      </top>
      <bottom style="thin">
        <color rgb="FFBFBFBF"/>
      </bottom>
    </border>
    <border>
      <left style="hair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hair">
        <color rgb="FFBFBFBF"/>
      </right>
      <top>
        <color indexed="63"/>
      </top>
      <bottom style="hair">
        <color rgb="FFBFBFBF"/>
      </bottom>
    </border>
    <border>
      <left style="hair">
        <color rgb="FFBFBFBF"/>
      </left>
      <right style="hair">
        <color rgb="FFBFBFBF"/>
      </right>
      <top>
        <color indexed="63"/>
      </top>
      <bottom style="hair">
        <color rgb="FFBFBFBF"/>
      </bottom>
    </border>
    <border>
      <left style="hair">
        <color rgb="FFBFBFBF"/>
      </left>
      <right style="thin">
        <color rgb="FFBFBFBF"/>
      </right>
      <top/>
      <bottom style="hair">
        <color rgb="FFBFBFBF"/>
      </bottom>
    </border>
    <border>
      <left style="thin">
        <color rgb="FFBFBFBF"/>
      </left>
      <right style="hair">
        <color rgb="FFBFBFBF"/>
      </right>
      <top style="hair">
        <color rgb="FFBFBFBF"/>
      </top>
      <bottom>
        <color indexed="63"/>
      </bottom>
    </border>
    <border>
      <left style="hair">
        <color rgb="FFBFBFBF"/>
      </left>
      <right style="hair">
        <color rgb="FFBFBFBF"/>
      </right>
      <top style="hair">
        <color rgb="FFBFBFBF"/>
      </top>
      <bottom>
        <color indexed="63"/>
      </bottom>
    </border>
    <border>
      <left style="hair">
        <color rgb="FFBFBFBF"/>
      </left>
      <right style="thin">
        <color rgb="FFBFBFBF"/>
      </right>
      <top style="hair">
        <color rgb="FFBFBFBF"/>
      </top>
      <bottom>
        <color indexed="63"/>
      </bottom>
    </border>
    <border>
      <left style="thin">
        <color rgb="FFBFBFBF"/>
      </left>
      <right style="hair">
        <color rgb="FFBFBFBF"/>
      </right>
      <top style="thin">
        <color rgb="FFBFBFBF"/>
      </top>
      <bottom style="hair">
        <color rgb="FFBFBFBF"/>
      </bottom>
    </border>
    <border>
      <left style="hair">
        <color rgb="FFBFBFBF"/>
      </left>
      <right style="hair">
        <color rgb="FFBFBFBF"/>
      </right>
      <top style="thin">
        <color rgb="FFBFBFBF"/>
      </top>
      <bottom style="hair">
        <color rgb="FFBFBFBF"/>
      </bottom>
    </border>
    <border>
      <left style="hair">
        <color rgb="FFBFBFBF"/>
      </left>
      <right style="thin">
        <color rgb="FFBFBFBF"/>
      </right>
      <top style="thin">
        <color rgb="FFBFBFBF"/>
      </top>
      <bottom style="hair">
        <color rgb="FFBFBFBF"/>
      </bottom>
    </border>
    <border>
      <left style="thin">
        <color rgb="FFBFBFBF"/>
      </left>
      <right style="hair">
        <color rgb="FFBFBFBF"/>
      </right>
      <top style="hair">
        <color rgb="FFBFBFBF"/>
      </top>
      <bottom style="thin">
        <color rgb="FFBFBFBF"/>
      </bottom>
    </border>
    <border>
      <left style="hair">
        <color rgb="FFBFBFBF"/>
      </left>
      <right style="hair">
        <color rgb="FFBFBFBF"/>
      </right>
      <top style="hair">
        <color rgb="FFBFBFBF"/>
      </top>
      <bottom style="thin">
        <color rgb="FFBFBFBF"/>
      </bottom>
    </border>
    <border>
      <left style="hair">
        <color rgb="FFBFBFBF"/>
      </left>
      <right style="thin">
        <color rgb="FFBFBFBF"/>
      </right>
      <top style="hair">
        <color rgb="FFBFBFBF"/>
      </top>
      <bottom style="thin">
        <color rgb="FFBFBFBF"/>
      </bottom>
    </border>
    <border>
      <left style="thin">
        <color rgb="FFBFBFBF"/>
      </left>
      <right style="hair">
        <color rgb="FFBFBFBF"/>
      </right>
      <top>
        <color indexed="63"/>
      </top>
      <bottom style="thin">
        <color rgb="FFBFBFBF"/>
      </bottom>
    </border>
    <border>
      <left style="hair">
        <color rgb="FFBFBFBF"/>
      </left>
      <right style="hair">
        <color rgb="FFBFBFBF"/>
      </right>
      <top style="medium">
        <color rgb="FFBFBFBF"/>
      </top>
      <bottom style="thin">
        <color rgb="FFBFBFBF"/>
      </bottom>
    </border>
    <border>
      <left style="hair">
        <color rgb="FFBFBFBF"/>
      </left>
      <right style="thin">
        <color rgb="FFBFBFBF"/>
      </right>
      <top style="medium">
        <color rgb="FFBFBFBF"/>
      </top>
      <bottom style="thin">
        <color rgb="FFBFBFBF"/>
      </bottom>
    </border>
    <border>
      <left style="hair">
        <color rgb="FFBFBFBF"/>
      </left>
      <right style="hair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hair">
        <color rgb="FFBFBFBF"/>
      </right>
      <top style="hair">
        <color rgb="FFBFBFBF"/>
      </top>
      <bottom style="hair">
        <color rgb="FFBFBFBF"/>
      </bottom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</border>
    <border>
      <left style="hair">
        <color rgb="FFBFBFBF"/>
      </left>
      <right style="thin">
        <color rgb="FFBFBFBF"/>
      </right>
      <top style="hair">
        <color rgb="FFBFBFBF"/>
      </top>
      <bottom style="hair">
        <color rgb="FFBFBFBF"/>
      </bottom>
    </border>
    <border>
      <left style="thin">
        <color rgb="FFBFBFBF"/>
      </left>
      <right style="hair">
        <color rgb="FFBFBFBF"/>
      </right>
      <top style="thin">
        <color rgb="FFBFBFBF"/>
      </top>
      <bottom style="thin">
        <color theme="0" tint="-0.24993999302387238"/>
      </bottom>
    </border>
    <border>
      <left style="hair">
        <color rgb="FFBFBFBF"/>
      </left>
      <right style="hair">
        <color rgb="FFBFBFBF"/>
      </right>
      <top style="thin">
        <color rgb="FFBFBFBF"/>
      </top>
      <bottom style="thin">
        <color theme="0" tint="-0.24993999302387238"/>
      </bottom>
    </border>
    <border>
      <left style="hair">
        <color rgb="FFBFBFBF"/>
      </left>
      <right style="thin">
        <color rgb="FFBFBFBF"/>
      </right>
      <top style="thin">
        <color rgb="FFBFBFBF"/>
      </top>
      <bottom style="thin">
        <color theme="0" tint="-0.24993999302387238"/>
      </bottom>
    </border>
    <border>
      <left style="hair">
        <color rgb="FFBFBFBF"/>
      </left>
      <right style="hair">
        <color rgb="FFBFBFBF"/>
      </right>
      <top>
        <color indexed="63"/>
      </top>
      <bottom style="thin">
        <color rgb="FFBFBFBF"/>
      </bottom>
    </border>
    <border>
      <left style="hair">
        <color rgb="FFBFBFBF"/>
      </left>
      <right style="thin">
        <color rgb="FFBFBFBF"/>
      </right>
      <top>
        <color indexed="63"/>
      </top>
      <bottom style="thin">
        <color rgb="FFBFBFBF"/>
      </bottom>
    </border>
    <border>
      <left style="thin">
        <color rgb="FFBFBFBF"/>
      </left>
      <right style="hair">
        <color rgb="FFBFBFBF"/>
      </right>
      <top style="medium">
        <color theme="0" tint="-0.24993999302387238"/>
      </top>
      <bottom style="thin">
        <color theme="0" tint="-0.24993999302387238"/>
      </bottom>
    </border>
    <border>
      <left style="hair">
        <color rgb="FFBFBFBF"/>
      </left>
      <right style="hair">
        <color rgb="FFBFBFBF"/>
      </right>
      <top style="thin">
        <color theme="0" tint="-0.24993999302387238"/>
      </top>
      <bottom style="thin">
        <color theme="0" tint="-0.24993999302387238"/>
      </bottom>
    </border>
    <border>
      <left style="hair">
        <color rgb="FFBFBFBF"/>
      </left>
      <right style="thin">
        <color rgb="FFBFBFBF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hair">
        <color rgb="FFBFBFBF"/>
      </right>
      <top style="thin">
        <color theme="0" tint="-0.24993999302387238"/>
      </top>
      <bottom style="hair">
        <color rgb="FFBFBFBF"/>
      </bottom>
    </border>
    <border>
      <left style="hair">
        <color rgb="FFBFBFBF"/>
      </left>
      <right style="hair">
        <color rgb="FFBFBFBF"/>
      </right>
      <top style="thin">
        <color theme="0" tint="-0.24993999302387238"/>
      </top>
      <bottom style="hair">
        <color rgb="FFBFBFBF"/>
      </bottom>
    </border>
    <border>
      <left style="hair">
        <color rgb="FFBFBFBF"/>
      </left>
      <right style="thin">
        <color rgb="FFBFBFBF"/>
      </right>
      <top style="thin">
        <color theme="0" tint="-0.24993999302387238"/>
      </top>
      <bottom style="hair">
        <color rgb="FFBFBFBF"/>
      </bottom>
    </border>
    <border>
      <left style="thin">
        <color rgb="FFBFBFBF"/>
      </left>
      <right style="hair">
        <color rgb="FFBFBFBF"/>
      </right>
      <top style="hair">
        <color rgb="FFBFBFBF"/>
      </top>
      <bottom style="thin">
        <color theme="0" tint="-0.24993999302387238"/>
      </bottom>
    </border>
    <border>
      <left style="hair">
        <color rgb="FFBFBFBF"/>
      </left>
      <right style="hair">
        <color rgb="FFBFBFBF"/>
      </right>
      <top style="hair">
        <color rgb="FFBFBFBF"/>
      </top>
      <bottom style="thin">
        <color theme="0" tint="-0.24993999302387238"/>
      </bottom>
    </border>
    <border>
      <left style="hair">
        <color rgb="FFBFBFBF"/>
      </left>
      <right style="thin">
        <color rgb="FFBFBFBF"/>
      </right>
      <top style="hair">
        <color rgb="FFBFBFBF"/>
      </top>
      <bottom style="thin">
        <color theme="0" tint="-0.24993999302387238"/>
      </bottom>
    </border>
    <border>
      <left style="thin">
        <color rgb="FFBFBFBF"/>
      </left>
      <right style="hair">
        <color rgb="FFBFBFBF"/>
      </right>
      <top style="thin">
        <color theme="0" tint="-0.24993999302387238"/>
      </top>
      <bottom style="medium">
        <color rgb="FFBFBFBF"/>
      </bottom>
    </border>
    <border>
      <left style="hair">
        <color rgb="FFBFBFBF"/>
      </left>
      <right style="hair">
        <color rgb="FFBFBFBF"/>
      </right>
      <top style="thin">
        <color theme="0" tint="-0.24993999302387238"/>
      </top>
      <bottom style="medium">
        <color rgb="FFBFBFBF"/>
      </bottom>
    </border>
    <border>
      <left style="hair">
        <color rgb="FFBFBFBF"/>
      </left>
      <right style="thin">
        <color rgb="FFBFBFBF"/>
      </right>
      <top style="thin">
        <color theme="0" tint="-0.24993999302387238"/>
      </top>
      <bottom style="medium">
        <color rgb="FFBFBFBF"/>
      </bottom>
    </border>
    <border>
      <left style="thin">
        <color rgb="FFBFBFBF"/>
      </left>
      <right style="hair">
        <color rgb="FFBFBFBF"/>
      </right>
      <top style="medium">
        <color rgb="FFBFBFBF"/>
      </top>
      <bottom style="hair">
        <color theme="0" tint="-0.24993999302387238"/>
      </bottom>
    </border>
    <border>
      <left style="hair">
        <color rgb="FFBFBFBF"/>
      </left>
      <right style="hair">
        <color rgb="FFBFBFBF"/>
      </right>
      <top style="medium">
        <color rgb="FFBFBFBF"/>
      </top>
      <bottom style="hair">
        <color theme="0" tint="-0.24993999302387238"/>
      </bottom>
    </border>
    <border>
      <left style="hair">
        <color rgb="FFBFBFBF"/>
      </left>
      <right style="thin">
        <color rgb="FFBFBFBF"/>
      </right>
      <top style="medium">
        <color rgb="FFBFBFBF"/>
      </top>
      <bottom style="hair">
        <color theme="0" tint="-0.24993999302387238"/>
      </bottom>
    </border>
    <border>
      <left style="thin">
        <color rgb="FFBFBFBF"/>
      </left>
      <right style="hair">
        <color rgb="FFBFBFBF"/>
      </right>
      <top style="hair">
        <color theme="0" tint="-0.24993999302387238"/>
      </top>
      <bottom style="hair">
        <color theme="0" tint="-0.24993999302387238"/>
      </bottom>
    </border>
    <border>
      <left style="hair">
        <color rgb="FFBFBFBF"/>
      </left>
      <right style="hair">
        <color rgb="FFBFBFBF"/>
      </right>
      <top style="hair">
        <color theme="0" tint="-0.24993999302387238"/>
      </top>
      <bottom style="hair">
        <color theme="0" tint="-0.24993999302387238"/>
      </bottom>
    </border>
    <border>
      <left style="hair">
        <color rgb="FFBFBFBF"/>
      </left>
      <right style="thin">
        <color rgb="FFBFBFBF"/>
      </right>
      <top style="hair">
        <color theme="0" tint="-0.24993999302387238"/>
      </top>
      <bottom style="hair">
        <color theme="0" tint="-0.24993999302387238"/>
      </bottom>
    </border>
    <border>
      <left style="thin">
        <color rgb="FFBFBFBF"/>
      </left>
      <right style="hair">
        <color rgb="FFBFBFBF"/>
      </right>
      <top style="hair">
        <color theme="0" tint="-0.24993999302387238"/>
      </top>
      <bottom style="medium">
        <color theme="0" tint="-0.24993999302387238"/>
      </bottom>
    </border>
    <border>
      <left style="hair">
        <color rgb="FFBFBFBF"/>
      </left>
      <right style="hair">
        <color rgb="FFBFBFBF"/>
      </right>
      <top style="hair">
        <color theme="0" tint="-0.24993999302387238"/>
      </top>
      <bottom style="medium">
        <color theme="0" tint="-0.24993999302387238"/>
      </bottom>
    </border>
    <border>
      <left style="hair">
        <color rgb="FFBFBFBF"/>
      </left>
      <right style="thin">
        <color rgb="FFBFBFBF"/>
      </right>
      <top style="hair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 style="medium">
        <color theme="0" tint="-0.24993999302387238"/>
      </right>
      <top style="medium">
        <color rgb="FFBFBFBF"/>
      </top>
      <bottom>
        <color indexed="63"/>
      </bottom>
    </border>
    <border>
      <left style="thin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rgb="FFBFBFBF"/>
      </right>
      <top style="medium">
        <color rgb="FFBFBFBF"/>
      </top>
      <bottom style="thin">
        <color rgb="FFBFBFBF"/>
      </bottom>
    </border>
    <border>
      <left/>
      <right style="medium">
        <color rgb="FFBFBFBF"/>
      </right>
      <top style="thin">
        <color rgb="FFBFBFBF"/>
      </top>
      <bottom style="thin">
        <color theme="0" tint="-0.24993999302387238"/>
      </bottom>
    </border>
    <border>
      <left>
        <color indexed="63"/>
      </left>
      <right style="medium">
        <color rgb="FFBFBFBF"/>
      </right>
      <top>
        <color indexed="63"/>
      </top>
      <bottom style="thin">
        <color rgb="FFBFBFBF"/>
      </bottom>
    </border>
    <border>
      <left style="medium">
        <color theme="0" tint="-0.3499799966812134"/>
      </left>
      <right style="hair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0" tint="-0.24993999302387238"/>
      </left>
      <right style="hair">
        <color theme="0" tint="-0.24993999302387238"/>
      </right>
      <top style="medium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 style="medium">
        <color theme="0" tint="-0.24993999302387238"/>
      </right>
      <top style="hair">
        <color theme="0" tint="-0.24993999302387238"/>
      </top>
      <bottom/>
    </border>
    <border>
      <left style="medium">
        <color theme="0" tint="-0.24993999302387238"/>
      </left>
      <right style="hair">
        <color theme="0" tint="-0.24993999302387238"/>
      </right>
      <top style="thin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hair">
        <color theme="0" tint="-0.24993999302387238"/>
      </top>
      <bottom style="thin">
        <color theme="0" tint="-0.24993999302387238"/>
      </bottom>
    </border>
    <border>
      <left style="hair">
        <color theme="0" tint="-0.3499799966812134"/>
      </left>
      <right style="medium">
        <color rgb="FFBFBFBF"/>
      </right>
      <top style="medium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>
        <color rgb="FFBFBFBF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 style="hair">
        <color theme="0" tint="-0.3499799966812134"/>
      </right>
      <top style="hair">
        <color theme="0" tint="-0.3499799966812134"/>
      </top>
      <bottom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 style="medium">
        <color rgb="FFBFBFBF"/>
      </right>
      <top style="hair">
        <color theme="0" tint="-0.3499799966812134"/>
      </top>
      <bottom/>
    </border>
    <border>
      <left style="hair">
        <color theme="0" tint="-0.3499799966812134"/>
      </left>
      <right style="medium">
        <color rgb="FFBFBFBF"/>
      </right>
      <top style="thin">
        <color theme="0" tint="-0.3499799966812134"/>
      </top>
      <bottom style="medium">
        <color theme="0" tint="-0.3499799966812134"/>
      </bottom>
    </border>
    <border>
      <left style="thin">
        <color rgb="FFBFBFBF"/>
      </left>
      <right style="thin">
        <color theme="0" tint="-0.24993999302387238"/>
      </right>
      <top style="hair">
        <color theme="0" tint="-0.24993999302387238"/>
      </top>
      <bottom style="medium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rgb="FFBFBFBF"/>
      </top>
      <bottom style="medium">
        <color rgb="FFBFBFBF"/>
      </bottom>
    </border>
    <border>
      <left style="thin">
        <color rgb="FFBFBFBF"/>
      </left>
      <right/>
      <top style="thin">
        <color theme="0" tint="-0.24993999302387238"/>
      </top>
      <bottom/>
    </border>
    <border>
      <left style="thin">
        <color rgb="FFBFBFBF"/>
      </left>
      <right/>
      <top style="medium">
        <color rgb="FFBFBFBF"/>
      </top>
      <bottom style="hair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hair">
        <color rgb="FFBFBFBF"/>
      </bottom>
    </border>
    <border>
      <left/>
      <right style="thin">
        <color rgb="FFBFBFBF"/>
      </right>
      <top style="medium">
        <color rgb="FFBFBFBF"/>
      </top>
      <bottom style="hair">
        <color rgb="FFBFBFBF"/>
      </bottom>
    </border>
    <border>
      <left/>
      <right style="thin">
        <color theme="0" tint="-0.24993999302387238"/>
      </right>
      <top style="thin">
        <color theme="0" tint="-0.24993999302387238"/>
      </top>
      <bottom style="medium">
        <color rgb="FFBFBFBF"/>
      </bottom>
    </border>
    <border>
      <left style="thin">
        <color rgb="FFBFBFBF"/>
      </left>
      <right/>
      <top style="hair">
        <color rgb="FFBFBFBF"/>
      </top>
      <bottom style="medium">
        <color theme="0" tint="-0.24993999302387238"/>
      </bottom>
    </border>
    <border>
      <left/>
      <right/>
      <top style="hair">
        <color rgb="FFBFBFBF"/>
      </top>
      <bottom style="medium">
        <color theme="0" tint="-0.24993999302387238"/>
      </bottom>
    </border>
    <border>
      <left/>
      <right style="thin">
        <color rgb="FFBFBFBF"/>
      </right>
      <top style="hair">
        <color rgb="FFBFBFBF"/>
      </top>
      <bottom style="medium">
        <color theme="0" tint="-0.24993999302387238"/>
      </bottom>
    </border>
    <border>
      <left/>
      <right style="thin">
        <color theme="0" tint="-0.24993999302387238"/>
      </right>
      <top style="hair">
        <color rgb="FFBFBFBF"/>
      </top>
      <bottom style="medium">
        <color theme="0" tint="-0.24993999302387238"/>
      </bottom>
    </border>
    <border>
      <left/>
      <right style="thin">
        <color rgb="FFBFBFBF"/>
      </right>
      <top>
        <color indexed="63"/>
      </top>
      <bottom>
        <color indexed="63"/>
      </bottom>
    </border>
    <border>
      <left style="thin">
        <color theme="0" tint="-0.24993999302387238"/>
      </left>
      <right/>
      <top>
        <color indexed="63"/>
      </top>
      <bottom>
        <color indexed="63"/>
      </bottom>
    </border>
    <border>
      <left/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rgb="FFBFBFBF"/>
      </left>
      <right style="hair">
        <color rgb="FFBFBFBF"/>
      </right>
      <top>
        <color indexed="63"/>
      </top>
      <bottom>
        <color indexed="63"/>
      </bottom>
    </border>
    <border>
      <left style="thin">
        <color rgb="FFBFBFBF"/>
      </left>
      <right/>
      <top style="hair">
        <color theme="0" tint="-0.24993999302387238"/>
      </top>
      <bottom style="hair">
        <color rgb="FFBFBFBF"/>
      </bottom>
    </border>
    <border>
      <left style="medium">
        <color rgb="FFBFBFBF"/>
      </left>
      <right/>
      <top style="medium">
        <color rgb="FFBFBFBF"/>
      </top>
      <bottom style="hair">
        <color theme="0" tint="-0.24993999302387238"/>
      </bottom>
    </border>
    <border>
      <left>
        <color indexed="63"/>
      </left>
      <right style="medium">
        <color rgb="FFBFBFBF"/>
      </right>
      <top style="medium">
        <color rgb="FFBFBFBF"/>
      </top>
      <bottom style="hair">
        <color theme="0" tint="-0.24993999302387238"/>
      </bottom>
    </border>
    <border>
      <left style="medium">
        <color rgb="FFBFBFBF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medium">
        <color rgb="FFBFBFBF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rgb="FFBFBFBF"/>
      </left>
      <right/>
      <top style="hair">
        <color theme="0" tint="-0.24993999302387238"/>
      </top>
      <bottom style="medium">
        <color theme="0" tint="-0.24993999302387238"/>
      </bottom>
    </border>
    <border>
      <left/>
      <right style="medium">
        <color rgb="FFBFBFBF"/>
      </right>
      <top style="hair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theme="0" tint="-0.24993999302387238"/>
      </right>
      <top style="medium">
        <color rgb="FFBFBFBF"/>
      </top>
      <bottom style="medium">
        <color theme="0" tint="-0.24993999302387238"/>
      </bottom>
    </border>
    <border>
      <left style="medium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medium">
        <color theme="0" tint="-0.24993999302387238"/>
      </right>
      <top style="thin">
        <color theme="0" tint="-0.24993999302387238"/>
      </top>
      <bottom/>
    </border>
    <border>
      <left style="medium">
        <color theme="0" tint="-0.24993999302387238"/>
      </left>
      <right/>
      <top style="thin">
        <color theme="0" tint="-0.24993999302387238"/>
      </top>
      <bottom style="hair">
        <color rgb="FFBFBFBF"/>
      </bottom>
    </border>
    <border>
      <left/>
      <right style="medium">
        <color theme="0" tint="-0.24993999302387238"/>
      </right>
      <top style="thin">
        <color rgb="FFBFBFBF"/>
      </top>
      <bottom style="hair">
        <color rgb="FFBFBFBF"/>
      </bottom>
    </border>
    <border>
      <left style="medium">
        <color theme="0" tint="-0.24993999302387238"/>
      </left>
      <right/>
      <top style="hair">
        <color rgb="FFBFBFBF"/>
      </top>
      <bottom style="hair">
        <color rgb="FFBFBFBF"/>
      </bottom>
    </border>
    <border>
      <left/>
      <right style="medium">
        <color theme="0" tint="-0.24993999302387238"/>
      </right>
      <top style="hair">
        <color rgb="FFBFBFBF"/>
      </top>
      <bottom style="hair">
        <color rgb="FFBFBFBF"/>
      </bottom>
    </border>
    <border>
      <left style="medium">
        <color theme="0" tint="-0.24993999302387238"/>
      </left>
      <right/>
      <top style="hair">
        <color rgb="FFBFBFBF"/>
      </top>
      <bottom style="thin">
        <color theme="0" tint="-0.24993999302387238"/>
      </bottom>
    </border>
    <border>
      <left/>
      <right style="medium">
        <color theme="0" tint="-0.24993999302387238"/>
      </right>
      <top style="hair">
        <color rgb="FFBFBFBF"/>
      </top>
      <bottom style="thin">
        <color theme="0" tint="-0.24993999302387238"/>
      </bottom>
    </border>
    <border>
      <left style="medium">
        <color theme="0" tint="-0.24993999302387238"/>
      </left>
      <right/>
      <top style="thin">
        <color theme="0" tint="-0.24993999302387238"/>
      </top>
      <bottom style="medium">
        <color rgb="FFBFBFBF"/>
      </bottom>
    </border>
    <border>
      <left/>
      <right style="medium">
        <color theme="0" tint="-0.24993999302387238"/>
      </right>
      <top style="thin">
        <color theme="0" tint="-0.24993999302387238"/>
      </top>
      <bottom style="medium">
        <color rgb="FFBFBFBF"/>
      </bottom>
    </border>
    <border>
      <left style="medium">
        <color theme="0" tint="-0.24993999302387238"/>
      </left>
      <right/>
      <top style="medium">
        <color rgb="FFBFBFBF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rgb="FFBFBFBF"/>
      </top>
      <bottom style="hair">
        <color rgb="FFBFBFBF"/>
      </bottom>
    </border>
    <border>
      <left style="medium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/>
      <top style="hair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hair">
        <color rgb="FFBFBFBF"/>
      </top>
      <bottom style="medium">
        <color theme="0" tint="-0.24993999302387238"/>
      </bottom>
    </border>
    <border>
      <left/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n">
        <color rgb="FFBFBFBF"/>
      </right>
      <top style="medium">
        <color rgb="FFBFBFBF"/>
      </top>
      <bottom>
        <color indexed="63"/>
      </bottom>
    </border>
    <border>
      <left style="medium">
        <color rgb="FFBFBFBF"/>
      </left>
      <right style="thin">
        <color rgb="FFBFBFBF"/>
      </right>
      <top style="thin">
        <color rgb="FFBFBFBF"/>
      </top>
      <bottom style="hair">
        <color rgb="FFBFBFBF"/>
      </bottom>
    </border>
    <border>
      <left style="medium">
        <color rgb="FFBFBFBF"/>
      </left>
      <right style="thin">
        <color rgb="FFBFBFBF"/>
      </right>
      <top style="hair">
        <color rgb="FFBFBFBF"/>
      </top>
      <bottom style="thin">
        <color rgb="FFBFBFBF"/>
      </bottom>
    </border>
    <border>
      <left style="medium">
        <color rgb="FFBFBFBF"/>
      </left>
      <right style="thin">
        <color rgb="FFBFBFBF"/>
      </right>
      <top style="medium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rgb="FFBFBFBF"/>
      </top>
      <bottom>
        <color indexed="63"/>
      </bottom>
    </border>
    <border>
      <left style="thin">
        <color theme="0" tint="-0.24993999302387238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 style="thin">
        <color rgb="FFBFBFBF"/>
      </right>
      <top style="medium">
        <color rgb="FFBFBFBF"/>
      </top>
      <bottom>
        <color indexed="63"/>
      </bottom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>
        <color indexed="63"/>
      </bottom>
    </border>
    <border>
      <left/>
      <right style="medium">
        <color theme="0" tint="-0.24993999302387238"/>
      </right>
      <top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978">
    <xf numFmtId="0" fontId="0" fillId="0" borderId="0" xfId="0" applyFont="1" applyAlignment="1">
      <alignment/>
    </xf>
    <xf numFmtId="0" fontId="88" fillId="33" borderId="0" xfId="0" applyFont="1" applyFill="1" applyBorder="1" applyAlignment="1">
      <alignment vertical="center"/>
    </xf>
    <xf numFmtId="0" fontId="89" fillId="33" borderId="0" xfId="0" applyFont="1" applyFill="1" applyBorder="1" applyAlignment="1">
      <alignment vertical="center"/>
    </xf>
    <xf numFmtId="0" fontId="89" fillId="34" borderId="0" xfId="0" applyFont="1" applyFill="1" applyBorder="1" applyAlignment="1" applyProtection="1">
      <alignment horizontal="center" vertical="center"/>
      <protection locked="0"/>
    </xf>
    <xf numFmtId="0" fontId="89" fillId="34" borderId="0" xfId="0" applyFont="1" applyFill="1" applyBorder="1" applyAlignment="1" applyProtection="1">
      <alignment horizontal="left" vertical="center"/>
      <protection locked="0"/>
    </xf>
    <xf numFmtId="3" fontId="6" fillId="34" borderId="0" xfId="0" applyNumberFormat="1" applyFont="1" applyFill="1" applyBorder="1" applyAlignment="1" applyProtection="1">
      <alignment horizontal="center" vertical="center"/>
      <protection locked="0"/>
    </xf>
    <xf numFmtId="3" fontId="90" fillId="34" borderId="0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91" fillId="35" borderId="10" xfId="23" applyFont="1" applyFill="1" applyBorder="1" applyAlignment="1" applyProtection="1">
      <alignment horizontal="center" vertical="center"/>
      <protection locked="0"/>
    </xf>
    <xf numFmtId="3" fontId="90" fillId="35" borderId="10" xfId="23" applyNumberFormat="1" applyFont="1" applyFill="1" applyBorder="1" applyAlignment="1" applyProtection="1">
      <alignment horizontal="center" vertical="center"/>
      <protection locked="0"/>
    </xf>
    <xf numFmtId="3" fontId="91" fillId="36" borderId="10" xfId="23" applyNumberFormat="1" applyFont="1" applyFill="1" applyBorder="1" applyAlignment="1" applyProtection="1">
      <alignment horizontal="center" vertical="center"/>
      <protection locked="0"/>
    </xf>
    <xf numFmtId="0" fontId="91" fillId="36" borderId="10" xfId="23" applyFont="1" applyFill="1" applyBorder="1" applyAlignment="1" applyProtection="1">
      <alignment horizontal="center" vertical="center"/>
      <protection locked="0"/>
    </xf>
    <xf numFmtId="0" fontId="92" fillId="34" borderId="0" xfId="0" applyFont="1" applyFill="1" applyBorder="1" applyAlignment="1" applyProtection="1">
      <alignment horizontal="center" vertical="center"/>
      <protection locked="0"/>
    </xf>
    <xf numFmtId="0" fontId="93" fillId="37" borderId="0" xfId="0" applyFont="1" applyFill="1" applyAlignment="1">
      <alignment vertical="center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3" fontId="89" fillId="34" borderId="0" xfId="0" applyNumberFormat="1" applyFont="1" applyFill="1" applyBorder="1" applyAlignment="1" applyProtection="1">
      <alignment horizontal="center" vertical="center"/>
      <protection locked="0"/>
    </xf>
    <xf numFmtId="3" fontId="7" fillId="34" borderId="0" xfId="0" applyNumberFormat="1" applyFont="1" applyFill="1" applyBorder="1" applyAlignment="1" applyProtection="1">
      <alignment horizontal="center" vertical="center"/>
      <protection locked="0"/>
    </xf>
    <xf numFmtId="3" fontId="92" fillId="34" borderId="0" xfId="0" applyNumberFormat="1" applyFont="1" applyFill="1" applyBorder="1" applyAlignment="1" applyProtection="1">
      <alignment horizontal="center" vertical="center"/>
      <protection locked="0"/>
    </xf>
    <xf numFmtId="3" fontId="13" fillId="34" borderId="0" xfId="0" applyNumberFormat="1" applyFont="1" applyFill="1" applyBorder="1" applyAlignment="1" applyProtection="1">
      <alignment horizontal="center" vertical="center"/>
      <protection locked="0"/>
    </xf>
    <xf numFmtId="3" fontId="89" fillId="34" borderId="0" xfId="0" applyNumberFormat="1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3" fontId="6" fillId="34" borderId="0" xfId="0" applyNumberFormat="1" applyFont="1" applyFill="1" applyBorder="1" applyAlignment="1" applyProtection="1">
      <alignment horizontal="left" vertical="center"/>
      <protection locked="0"/>
    </xf>
    <xf numFmtId="3" fontId="90" fillId="34" borderId="0" xfId="0" applyNumberFormat="1" applyFont="1" applyFill="1" applyBorder="1" applyAlignment="1" applyProtection="1">
      <alignment horizontal="left" vertical="center"/>
      <protection locked="0"/>
    </xf>
    <xf numFmtId="0" fontId="90" fillId="34" borderId="0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2" fontId="91" fillId="34" borderId="0" xfId="0" applyNumberFormat="1" applyFont="1" applyFill="1" applyBorder="1" applyAlignment="1" applyProtection="1">
      <alignment horizontal="center" vertical="center"/>
      <protection locked="0"/>
    </xf>
    <xf numFmtId="0" fontId="93" fillId="38" borderId="0" xfId="0" applyFont="1" applyFill="1" applyBorder="1" applyAlignment="1" applyProtection="1">
      <alignment horizontal="center" vertical="center"/>
      <protection/>
    </xf>
    <xf numFmtId="0" fontId="93" fillId="38" borderId="0" xfId="0" applyFont="1" applyFill="1" applyAlignment="1" applyProtection="1">
      <alignment horizontal="center" vertical="center" wrapText="1"/>
      <protection/>
    </xf>
    <xf numFmtId="0" fontId="93" fillId="38" borderId="0" xfId="0" applyFont="1" applyFill="1" applyAlignment="1" applyProtection="1">
      <alignment horizontal="center" vertical="center"/>
      <protection/>
    </xf>
    <xf numFmtId="9" fontId="89" fillId="34" borderId="0" xfId="0" applyNumberFormat="1" applyFont="1" applyFill="1" applyBorder="1" applyAlignment="1" applyProtection="1">
      <alignment horizontal="left" vertical="center"/>
      <protection locked="0"/>
    </xf>
    <xf numFmtId="9" fontId="90" fillId="34" borderId="0" xfId="75" applyFont="1" applyFill="1" applyBorder="1" applyAlignment="1" applyProtection="1">
      <alignment horizontal="left" vertical="center"/>
      <protection locked="0"/>
    </xf>
    <xf numFmtId="177" fontId="91" fillId="34" borderId="0" xfId="43" applyNumberFormat="1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vertical="center"/>
      <protection locked="0"/>
    </xf>
    <xf numFmtId="0" fontId="89" fillId="34" borderId="0" xfId="0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 vertical="center"/>
      <protection locked="0"/>
    </xf>
    <xf numFmtId="0" fontId="91" fillId="34" borderId="0" xfId="0" applyFont="1" applyFill="1" applyBorder="1" applyAlignment="1" applyProtection="1">
      <alignment horizontal="center" vertical="center"/>
      <protection locked="0"/>
    </xf>
    <xf numFmtId="0" fontId="91" fillId="34" borderId="0" xfId="0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>
      <alignment vertical="center"/>
    </xf>
    <xf numFmtId="9" fontId="93" fillId="38" borderId="0" xfId="0" applyNumberFormat="1" applyFont="1" applyFill="1" applyAlignment="1" applyProtection="1">
      <alignment horizontal="center" vertical="center"/>
      <protection/>
    </xf>
    <xf numFmtId="0" fontId="94" fillId="33" borderId="0" xfId="0" applyFont="1" applyFill="1" applyBorder="1" applyAlignment="1">
      <alignment vertical="center"/>
    </xf>
    <xf numFmtId="9" fontId="95" fillId="39" borderId="11" xfId="0" applyNumberFormat="1" applyFont="1" applyFill="1" applyBorder="1" applyAlignment="1" applyProtection="1">
      <alignment horizontal="left" vertical="center"/>
      <protection/>
    </xf>
    <xf numFmtId="0" fontId="96" fillId="40" borderId="0" xfId="0" applyFont="1" applyFill="1" applyAlignment="1" applyProtection="1">
      <alignment horizontal="center" vertical="center" wrapText="1"/>
      <protection/>
    </xf>
    <xf numFmtId="0" fontId="6" fillId="38" borderId="0" xfId="0" applyFont="1" applyFill="1" applyBorder="1" applyAlignment="1" applyProtection="1">
      <alignment horizontal="center" vertical="center"/>
      <protection/>
    </xf>
    <xf numFmtId="3" fontId="6" fillId="38" borderId="0" xfId="0" applyNumberFormat="1" applyFont="1" applyFill="1" applyBorder="1" applyAlignment="1" applyProtection="1">
      <alignment horizontal="center" vertical="center"/>
      <protection/>
    </xf>
    <xf numFmtId="172" fontId="97" fillId="38" borderId="0" xfId="0" applyNumberFormat="1" applyFont="1" applyFill="1" applyAlignment="1" applyProtection="1">
      <alignment horizontal="right" vertical="center"/>
      <protection/>
    </xf>
    <xf numFmtId="0" fontId="98" fillId="39" borderId="12" xfId="0" applyFont="1" applyFill="1" applyBorder="1" applyAlignment="1" applyProtection="1">
      <alignment horizontal="left" vertical="center"/>
      <protection/>
    </xf>
    <xf numFmtId="0" fontId="98" fillId="39" borderId="13" xfId="0" applyFont="1" applyFill="1" applyBorder="1" applyAlignment="1" applyProtection="1">
      <alignment horizontal="center" vertical="center"/>
      <protection/>
    </xf>
    <xf numFmtId="0" fontId="50" fillId="38" borderId="0" xfId="0" applyFont="1" applyFill="1" applyBorder="1" applyAlignment="1" applyProtection="1">
      <alignment horizontal="center" vertical="center"/>
      <protection/>
    </xf>
    <xf numFmtId="0" fontId="96" fillId="37" borderId="0" xfId="0" applyFont="1" applyFill="1" applyAlignment="1" applyProtection="1">
      <alignment horizontal="center" vertical="center"/>
      <protection/>
    </xf>
    <xf numFmtId="175" fontId="96" fillId="38" borderId="0" xfId="0" applyNumberFormat="1" applyFont="1" applyFill="1" applyBorder="1" applyAlignment="1" applyProtection="1">
      <alignment horizontal="center" vertical="center"/>
      <protection/>
    </xf>
    <xf numFmtId="172" fontId="96" fillId="37" borderId="0" xfId="0" applyNumberFormat="1" applyFont="1" applyFill="1" applyAlignment="1" applyProtection="1">
      <alignment horizontal="center" vertical="center"/>
      <protection/>
    </xf>
    <xf numFmtId="0" fontId="91" fillId="35" borderId="14" xfId="23" applyFont="1" applyFill="1" applyBorder="1" applyAlignment="1" applyProtection="1">
      <alignment horizontal="center" vertical="center"/>
      <protection locked="0"/>
    </xf>
    <xf numFmtId="0" fontId="9" fillId="40" borderId="0" xfId="0" applyFont="1" applyFill="1" applyBorder="1" applyAlignment="1" applyProtection="1">
      <alignment horizontal="left" vertical="center"/>
      <protection locked="0"/>
    </xf>
    <xf numFmtId="0" fontId="92" fillId="34" borderId="0" xfId="0" applyFont="1" applyFill="1" applyBorder="1" applyAlignment="1" applyProtection="1">
      <alignment horizontal="left" vertical="center"/>
      <protection locked="0"/>
    </xf>
    <xf numFmtId="0" fontId="99" fillId="41" borderId="15" xfId="72" applyFont="1" applyFill="1" applyBorder="1" applyAlignment="1" applyProtection="1">
      <alignment horizontal="left" vertical="center" wrapText="1"/>
      <protection locked="0"/>
    </xf>
    <xf numFmtId="0" fontId="91" fillId="36" borderId="16" xfId="23" applyFont="1" applyFill="1" applyBorder="1" applyAlignment="1" applyProtection="1">
      <alignment horizontal="center" vertical="center"/>
      <protection locked="0"/>
    </xf>
    <xf numFmtId="0" fontId="91" fillId="36" borderId="17" xfId="23" applyFont="1" applyFill="1" applyBorder="1" applyAlignment="1" applyProtection="1">
      <alignment horizontal="left" vertical="center"/>
      <protection locked="0"/>
    </xf>
    <xf numFmtId="0" fontId="91" fillId="35" borderId="16" xfId="23" applyFont="1" applyFill="1" applyBorder="1" applyAlignment="1" applyProtection="1">
      <alignment horizontal="center" vertical="center"/>
      <protection locked="0"/>
    </xf>
    <xf numFmtId="0" fontId="91" fillId="35" borderId="17" xfId="23" applyFont="1" applyFill="1" applyBorder="1" applyAlignment="1" applyProtection="1">
      <alignment horizontal="left" vertical="center"/>
      <protection locked="0"/>
    </xf>
    <xf numFmtId="3" fontId="90" fillId="35" borderId="16" xfId="23" applyNumberFormat="1" applyFont="1" applyFill="1" applyBorder="1" applyAlignment="1" applyProtection="1">
      <alignment horizontal="center" vertical="center"/>
      <protection locked="0"/>
    </xf>
    <xf numFmtId="3" fontId="91" fillId="36" borderId="16" xfId="23" applyNumberFormat="1" applyFont="1" applyFill="1" applyBorder="1" applyAlignment="1" applyProtection="1">
      <alignment horizontal="center" vertical="center"/>
      <protection locked="0"/>
    </xf>
    <xf numFmtId="3" fontId="99" fillId="41" borderId="18" xfId="72" applyNumberFormat="1" applyFont="1" applyFill="1" applyBorder="1" applyAlignment="1" applyProtection="1">
      <alignment horizontal="center" vertical="center" textRotation="90" wrapText="1"/>
      <protection locked="0"/>
    </xf>
    <xf numFmtId="3" fontId="99" fillId="41" borderId="19" xfId="72" applyNumberFormat="1" applyFont="1" applyFill="1" applyBorder="1" applyAlignment="1" applyProtection="1">
      <alignment horizontal="center" vertical="center" wrapText="1"/>
      <protection locked="0"/>
    </xf>
    <xf numFmtId="164" fontId="99" fillId="41" borderId="20" xfId="72" applyNumberFormat="1" applyFont="1" applyFill="1" applyBorder="1" applyAlignment="1" applyProtection="1">
      <alignment horizontal="center" vertical="center" wrapText="1"/>
      <protection locked="0"/>
    </xf>
    <xf numFmtId="164" fontId="99" fillId="41" borderId="18" xfId="72" applyNumberFormat="1" applyFont="1" applyFill="1" applyBorder="1" applyAlignment="1" applyProtection="1">
      <alignment horizontal="center" vertical="center" wrapText="1"/>
      <protection locked="0"/>
    </xf>
    <xf numFmtId="164" fontId="99" fillId="41" borderId="19" xfId="72" applyNumberFormat="1" applyFont="1" applyFill="1" applyBorder="1" applyAlignment="1" applyProtection="1">
      <alignment horizontal="center" vertical="center" wrapText="1"/>
      <protection locked="0"/>
    </xf>
    <xf numFmtId="0" fontId="6" fillId="38" borderId="0" xfId="0" applyFont="1" applyFill="1" applyAlignment="1" applyProtection="1">
      <alignment horizontal="center" vertical="center"/>
      <protection/>
    </xf>
    <xf numFmtId="0" fontId="98" fillId="38" borderId="0" xfId="0" applyFont="1" applyFill="1" applyAlignment="1" applyProtection="1">
      <alignment horizontal="center" vertical="center"/>
      <protection/>
    </xf>
    <xf numFmtId="196" fontId="100" fillId="38" borderId="0" xfId="0" applyNumberFormat="1" applyFont="1" applyFill="1" applyBorder="1" applyAlignment="1" applyProtection="1">
      <alignment horizontal="center" vertical="center"/>
      <protection/>
    </xf>
    <xf numFmtId="0" fontId="53" fillId="37" borderId="0" xfId="0" applyFont="1" applyFill="1" applyAlignment="1" applyProtection="1">
      <alignment horizontal="center" vertical="center"/>
      <protection/>
    </xf>
    <xf numFmtId="3" fontId="101" fillId="35" borderId="21" xfId="23" applyNumberFormat="1" applyFont="1" applyFill="1" applyBorder="1" applyAlignment="1" applyProtection="1" quotePrefix="1">
      <alignment vertical="center"/>
      <protection locked="0"/>
    </xf>
    <xf numFmtId="49" fontId="98" fillId="41" borderId="22" xfId="72" applyNumberFormat="1" applyFont="1" applyFill="1" applyBorder="1" applyAlignment="1" applyProtection="1">
      <alignment horizontal="center" vertical="center" textRotation="90" wrapText="1"/>
      <protection/>
    </xf>
    <xf numFmtId="169" fontId="102" fillId="34" borderId="0" xfId="0" applyNumberFormat="1" applyFont="1" applyFill="1" applyBorder="1" applyAlignment="1" applyProtection="1">
      <alignment horizontal="center" vertical="center"/>
      <protection locked="0"/>
    </xf>
    <xf numFmtId="0" fontId="91" fillId="35" borderId="21" xfId="23" applyFont="1" applyFill="1" applyBorder="1" applyAlignment="1" applyProtection="1">
      <alignment horizontal="center" vertical="center"/>
      <protection locked="0"/>
    </xf>
    <xf numFmtId="3" fontId="91" fillId="34" borderId="0" xfId="0" applyNumberFormat="1" applyFont="1" applyFill="1" applyBorder="1" applyAlignment="1" applyProtection="1">
      <alignment horizontal="center" vertical="center"/>
      <protection locked="0"/>
    </xf>
    <xf numFmtId="3" fontId="103" fillId="33" borderId="23" xfId="23" applyNumberFormat="1" applyFont="1" applyFill="1" applyBorder="1" applyAlignment="1" applyProtection="1">
      <alignment horizontal="left" vertical="center"/>
      <protection locked="0"/>
    </xf>
    <xf numFmtId="3" fontId="103" fillId="36" borderId="16" xfId="23" applyNumberFormat="1" applyFont="1" applyFill="1" applyBorder="1" applyAlignment="1" applyProtection="1">
      <alignment horizontal="right" vertical="center"/>
      <protection locked="0"/>
    </xf>
    <xf numFmtId="43" fontId="6" fillId="34" borderId="0" xfId="43" applyFont="1" applyFill="1" applyBorder="1" applyAlignment="1" applyProtection="1">
      <alignment horizontal="left" vertical="center"/>
      <protection locked="0"/>
    </xf>
    <xf numFmtId="0" fontId="99" fillId="41" borderId="20" xfId="0" applyFont="1" applyFill="1" applyBorder="1" applyAlignment="1" applyProtection="1">
      <alignment horizontal="center" vertical="center" wrapText="1"/>
      <protection locked="0"/>
    </xf>
    <xf numFmtId="0" fontId="89" fillId="34" borderId="0" xfId="0" applyFont="1" applyFill="1" applyBorder="1" applyAlignment="1" applyProtection="1">
      <alignment/>
      <protection locked="0"/>
    </xf>
    <xf numFmtId="196" fontId="100" fillId="38" borderId="0" xfId="0" applyNumberFormat="1" applyFont="1" applyFill="1" applyBorder="1" applyAlignment="1" applyProtection="1">
      <alignment horizontal="center"/>
      <protection/>
    </xf>
    <xf numFmtId="0" fontId="91" fillId="34" borderId="0" xfId="0" applyFont="1" applyFill="1" applyBorder="1" applyAlignment="1" applyProtection="1">
      <alignment horizontal="center"/>
      <protection locked="0"/>
    </xf>
    <xf numFmtId="0" fontId="91" fillId="34" borderId="0" xfId="0" applyFont="1" applyFill="1" applyBorder="1" applyAlignment="1" applyProtection="1">
      <alignment horizontal="left"/>
      <protection locked="0"/>
    </xf>
    <xf numFmtId="3" fontId="6" fillId="34" borderId="0" xfId="0" applyNumberFormat="1" applyFont="1" applyFill="1" applyBorder="1" applyAlignment="1" applyProtection="1">
      <alignment horizontal="left"/>
      <protection locked="0"/>
    </xf>
    <xf numFmtId="0" fontId="89" fillId="34" borderId="0" xfId="0" applyFont="1" applyFill="1" applyBorder="1" applyAlignment="1" applyProtection="1">
      <alignment horizontal="center"/>
      <protection locked="0"/>
    </xf>
    <xf numFmtId="167" fontId="7" fillId="33" borderId="0" xfId="23" applyNumberFormat="1" applyFont="1" applyFill="1" applyBorder="1" applyAlignment="1" applyProtection="1">
      <alignment horizontal="left"/>
      <protection locked="0"/>
    </xf>
    <xf numFmtId="3" fontId="92" fillId="34" borderId="0" xfId="0" applyNumberFormat="1" applyFont="1" applyFill="1" applyBorder="1" applyAlignment="1" applyProtection="1">
      <alignment horizontal="center"/>
      <protection locked="0"/>
    </xf>
    <xf numFmtId="3" fontId="90" fillId="34" borderId="0" xfId="0" applyNumberFormat="1" applyFont="1" applyFill="1" applyBorder="1" applyAlignment="1" applyProtection="1">
      <alignment horizontal="center"/>
      <protection locked="0"/>
    </xf>
    <xf numFmtId="165" fontId="90" fillId="34" borderId="0" xfId="0" applyNumberFormat="1" applyFont="1" applyFill="1" applyBorder="1" applyAlignment="1" applyProtection="1">
      <alignment horizontal="center" vertical="center"/>
      <protection locked="0"/>
    </xf>
    <xf numFmtId="3" fontId="6" fillId="34" borderId="0" xfId="0" applyNumberFormat="1" applyFont="1" applyFill="1" applyBorder="1" applyAlignment="1" applyProtection="1">
      <alignment horizontal="center"/>
      <protection locked="0"/>
    </xf>
    <xf numFmtId="0" fontId="90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3" fontId="89" fillId="35" borderId="17" xfId="23" applyNumberFormat="1" applyFont="1" applyFill="1" applyBorder="1" applyAlignment="1" applyProtection="1">
      <alignment horizontal="center" vertical="center"/>
      <protection locked="0"/>
    </xf>
    <xf numFmtId="3" fontId="104" fillId="36" borderId="17" xfId="23" applyNumberFormat="1" applyFont="1" applyFill="1" applyBorder="1" applyAlignment="1" applyProtection="1">
      <alignment horizontal="center" vertical="center"/>
      <protection locked="0"/>
    </xf>
    <xf numFmtId="0" fontId="90" fillId="34" borderId="0" xfId="0" applyFont="1" applyFill="1" applyBorder="1" applyAlignment="1" applyProtection="1">
      <alignment horizontal="center" vertical="center"/>
      <protection locked="0"/>
    </xf>
    <xf numFmtId="0" fontId="94" fillId="34" borderId="0" xfId="0" applyFont="1" applyFill="1" applyBorder="1" applyAlignment="1" applyProtection="1">
      <alignment horizontal="center" vertical="center"/>
      <protection locked="0"/>
    </xf>
    <xf numFmtId="0" fontId="89" fillId="40" borderId="0" xfId="0" applyFont="1" applyFill="1" applyBorder="1" applyAlignment="1" applyProtection="1">
      <alignment vertical="center"/>
      <protection locked="0"/>
    </xf>
    <xf numFmtId="3" fontId="90" fillId="40" borderId="0" xfId="0" applyNumberFormat="1" applyFont="1" applyFill="1" applyBorder="1" applyAlignment="1" applyProtection="1">
      <alignment horizontal="center" vertical="center"/>
      <protection locked="0"/>
    </xf>
    <xf numFmtId="3" fontId="90" fillId="40" borderId="0" xfId="0" applyNumberFormat="1" applyFont="1" applyFill="1" applyBorder="1" applyAlignment="1" applyProtection="1">
      <alignment horizontal="left" vertical="center"/>
      <protection locked="0"/>
    </xf>
    <xf numFmtId="3" fontId="92" fillId="40" borderId="0" xfId="0" applyNumberFormat="1" applyFont="1" applyFill="1" applyBorder="1" applyAlignment="1" applyProtection="1">
      <alignment horizontal="center" vertical="center"/>
      <protection locked="0"/>
    </xf>
    <xf numFmtId="0" fontId="90" fillId="40" borderId="0" xfId="0" applyFont="1" applyFill="1" applyBorder="1" applyAlignment="1" applyProtection="1">
      <alignment horizontal="center" vertical="center"/>
      <protection locked="0"/>
    </xf>
    <xf numFmtId="0" fontId="89" fillId="40" borderId="0" xfId="0" applyFont="1" applyFill="1" applyBorder="1" applyAlignment="1" applyProtection="1">
      <alignment horizontal="center" vertical="center"/>
      <protection locked="0"/>
    </xf>
    <xf numFmtId="0" fontId="91" fillId="40" borderId="0" xfId="0" applyFont="1" applyFill="1" applyBorder="1" applyAlignment="1" applyProtection="1">
      <alignment horizontal="center" vertical="center"/>
      <protection locked="0"/>
    </xf>
    <xf numFmtId="3" fontId="101" fillId="35" borderId="16" xfId="23" applyNumberFormat="1" applyFont="1" applyFill="1" applyBorder="1" applyAlignment="1" applyProtection="1">
      <alignment vertical="center"/>
      <protection locked="0"/>
    </xf>
    <xf numFmtId="49" fontId="105" fillId="41" borderId="24" xfId="72" applyNumberFormat="1" applyFont="1" applyFill="1" applyBorder="1" applyAlignment="1" applyProtection="1">
      <alignment horizontal="center" vertical="center" textRotation="90" wrapText="1"/>
      <protection locked="0"/>
    </xf>
    <xf numFmtId="0" fontId="91" fillId="35" borderId="25" xfId="23" applyFont="1" applyFill="1" applyBorder="1" applyAlignment="1" applyProtection="1">
      <alignment horizontal="right" vertical="center"/>
      <protection locked="0"/>
    </xf>
    <xf numFmtId="49" fontId="98" fillId="41" borderId="26" xfId="72" applyNumberFormat="1" applyFont="1" applyFill="1" applyBorder="1" applyAlignment="1" applyProtection="1">
      <alignment horizontal="center" vertical="center" textRotation="90" wrapText="1"/>
      <protection/>
    </xf>
    <xf numFmtId="0" fontId="91" fillId="34" borderId="0" xfId="0" applyFont="1" applyFill="1" applyBorder="1" applyAlignment="1" applyProtection="1">
      <alignment horizontal="right" vertical="center"/>
      <protection locked="0"/>
    </xf>
    <xf numFmtId="169" fontId="95" fillId="39" borderId="27" xfId="0" applyNumberFormat="1" applyFont="1" applyFill="1" applyBorder="1" applyAlignment="1" applyProtection="1">
      <alignment horizontal="right" vertical="center"/>
      <protection/>
    </xf>
    <xf numFmtId="164" fontId="99" fillId="41" borderId="19" xfId="72" applyNumberFormat="1" applyFont="1" applyFill="1" applyBorder="1" applyAlignment="1" applyProtection="1">
      <alignment horizontal="center" vertical="center" textRotation="90" wrapText="1"/>
      <protection locked="0"/>
    </xf>
    <xf numFmtId="0" fontId="89" fillId="34" borderId="0" xfId="0" applyFont="1" applyFill="1" applyBorder="1" applyAlignment="1" applyProtection="1">
      <alignment vertical="center"/>
      <protection locked="0"/>
    </xf>
    <xf numFmtId="3" fontId="7" fillId="33" borderId="0" xfId="23" applyNumberFormat="1" applyFont="1" applyFill="1" applyBorder="1" applyAlignment="1" applyProtection="1">
      <alignment horizontal="right" vertical="center"/>
      <protection locked="0"/>
    </xf>
    <xf numFmtId="3" fontId="7" fillId="33" borderId="0" xfId="23" applyNumberFormat="1" applyFont="1" applyFill="1" applyBorder="1" applyAlignment="1" applyProtection="1">
      <alignment horizontal="left" vertical="center"/>
      <protection locked="0"/>
    </xf>
    <xf numFmtId="49" fontId="106" fillId="41" borderId="16" xfId="72" applyNumberFormat="1" applyFont="1" applyFill="1" applyBorder="1" applyAlignment="1" applyProtection="1">
      <alignment horizontal="left" vertical="center" textRotation="90" wrapText="1"/>
      <protection locked="0"/>
    </xf>
    <xf numFmtId="0" fontId="104" fillId="33" borderId="0" xfId="0" applyFont="1" applyFill="1" applyBorder="1" applyAlignment="1">
      <alignment vertical="center"/>
    </xf>
    <xf numFmtId="3" fontId="101" fillId="35" borderId="17" xfId="23" applyNumberFormat="1" applyFont="1" applyFill="1" applyBorder="1" applyAlignment="1" applyProtection="1">
      <alignment vertical="center"/>
      <protection locked="0"/>
    </xf>
    <xf numFmtId="3" fontId="101" fillId="35" borderId="10" xfId="23" applyNumberFormat="1" applyFont="1" applyFill="1" applyBorder="1" applyAlignment="1" applyProtection="1">
      <alignment vertical="center"/>
      <protection locked="0"/>
    </xf>
    <xf numFmtId="41" fontId="6" fillId="34" borderId="0" xfId="0" applyNumberFormat="1" applyFont="1" applyFill="1" applyBorder="1" applyAlignment="1" applyProtection="1">
      <alignment horizontal="left" vertical="center"/>
      <protection locked="0"/>
    </xf>
    <xf numFmtId="41" fontId="6" fillId="34" borderId="0" xfId="0" applyNumberFormat="1" applyFont="1" applyFill="1" applyBorder="1" applyAlignment="1" applyProtection="1">
      <alignment horizontal="left"/>
      <protection locked="0"/>
    </xf>
    <xf numFmtId="41" fontId="6" fillId="34" borderId="0" xfId="43" applyNumberFormat="1" applyFont="1" applyFill="1" applyBorder="1" applyAlignment="1" applyProtection="1">
      <alignment horizontal="left" vertical="center"/>
      <protection locked="0"/>
    </xf>
    <xf numFmtId="41" fontId="90" fillId="35" borderId="10" xfId="23" applyNumberFormat="1" applyFont="1" applyFill="1" applyBorder="1" applyAlignment="1" applyProtection="1">
      <alignment horizontal="center" vertical="center"/>
      <protection locked="0"/>
    </xf>
    <xf numFmtId="41" fontId="101" fillId="35" borderId="10" xfId="23" applyNumberFormat="1" applyFont="1" applyFill="1" applyBorder="1" applyAlignment="1" applyProtection="1">
      <alignment vertical="center"/>
      <protection locked="0"/>
    </xf>
    <xf numFmtId="41" fontId="91" fillId="36" borderId="10" xfId="23" applyNumberFormat="1" applyFont="1" applyFill="1" applyBorder="1" applyAlignment="1" applyProtection="1">
      <alignment horizontal="center" vertical="center"/>
      <protection locked="0"/>
    </xf>
    <xf numFmtId="41" fontId="89" fillId="34" borderId="0" xfId="0" applyNumberFormat="1" applyFont="1" applyFill="1" applyBorder="1" applyAlignment="1" applyProtection="1">
      <alignment horizontal="center" vertical="center"/>
      <protection locked="0"/>
    </xf>
    <xf numFmtId="41" fontId="90" fillId="34" borderId="0" xfId="0" applyNumberFormat="1" applyFont="1" applyFill="1" applyBorder="1" applyAlignment="1" applyProtection="1">
      <alignment horizontal="left" vertical="center"/>
      <protection locked="0"/>
    </xf>
    <xf numFmtId="41" fontId="90" fillId="40" borderId="0" xfId="0" applyNumberFormat="1" applyFont="1" applyFill="1" applyBorder="1" applyAlignment="1" applyProtection="1">
      <alignment horizontal="left" vertical="center"/>
      <protection locked="0"/>
    </xf>
    <xf numFmtId="41" fontId="7" fillId="34" borderId="0" xfId="0" applyNumberFormat="1" applyFont="1" applyFill="1" applyBorder="1" applyAlignment="1" applyProtection="1">
      <alignment horizontal="left" vertical="center"/>
      <protection locked="0"/>
    </xf>
    <xf numFmtId="177" fontId="92" fillId="34" borderId="0" xfId="43" applyNumberFormat="1" applyFont="1" applyFill="1" applyBorder="1" applyAlignment="1" applyProtection="1">
      <alignment horizontal="center" vertical="center"/>
      <protection locked="0"/>
    </xf>
    <xf numFmtId="177" fontId="92" fillId="34" borderId="0" xfId="0" applyNumberFormat="1" applyFont="1" applyFill="1" applyBorder="1" applyAlignment="1" applyProtection="1">
      <alignment horizontal="center" vertical="center"/>
      <protection locked="0"/>
    </xf>
    <xf numFmtId="3" fontId="107" fillId="35" borderId="28" xfId="23" applyNumberFormat="1" applyFont="1" applyFill="1" applyBorder="1" applyAlignment="1" applyProtection="1">
      <alignment vertical="center"/>
      <protection locked="0"/>
    </xf>
    <xf numFmtId="0" fontId="93" fillId="3" borderId="29" xfId="0" applyFont="1" applyFill="1" applyBorder="1" applyAlignment="1">
      <alignment horizontal="left" vertical="center"/>
    </xf>
    <xf numFmtId="3" fontId="103" fillId="33" borderId="30" xfId="23" applyNumberFormat="1" applyFont="1" applyFill="1" applyBorder="1" applyAlignment="1" applyProtection="1">
      <alignment horizontal="right" vertical="center"/>
      <protection locked="0"/>
    </xf>
    <xf numFmtId="3" fontId="103" fillId="33" borderId="30" xfId="23" applyNumberFormat="1" applyFont="1" applyFill="1" applyBorder="1" applyAlignment="1" applyProtection="1">
      <alignment horizontal="left" vertical="center"/>
      <protection locked="0"/>
    </xf>
    <xf numFmtId="3" fontId="103" fillId="33" borderId="31" xfId="23" applyNumberFormat="1" applyFont="1" applyFill="1" applyBorder="1" applyAlignment="1" applyProtection="1">
      <alignment horizontal="left" vertical="center"/>
      <protection locked="0"/>
    </xf>
    <xf numFmtId="167" fontId="103" fillId="33" borderId="32" xfId="23" applyNumberFormat="1" applyFont="1" applyFill="1" applyBorder="1" applyAlignment="1" applyProtection="1">
      <alignment horizontal="left" vertical="center" indent="1"/>
      <protection locked="0"/>
    </xf>
    <xf numFmtId="3" fontId="103" fillId="33" borderId="30" xfId="23" applyNumberFormat="1" applyFont="1" applyFill="1" applyBorder="1" applyAlignment="1" applyProtection="1">
      <alignment horizontal="center" vertical="center"/>
      <protection locked="0"/>
    </xf>
    <xf numFmtId="41" fontId="103" fillId="33" borderId="30" xfId="23" applyNumberFormat="1" applyFont="1" applyFill="1" applyBorder="1" applyAlignment="1" applyProtection="1">
      <alignment horizontal="center" vertical="center"/>
      <protection locked="0"/>
    </xf>
    <xf numFmtId="181" fontId="103" fillId="33" borderId="30" xfId="23" applyNumberFormat="1" applyFont="1" applyFill="1" applyBorder="1" applyAlignment="1" applyProtection="1">
      <alignment horizontal="center" vertical="center"/>
      <protection locked="0"/>
    </xf>
    <xf numFmtId="3" fontId="103" fillId="33" borderId="33" xfId="23" applyNumberFormat="1" applyFont="1" applyFill="1" applyBorder="1" applyAlignment="1" applyProtection="1">
      <alignment horizontal="center" vertical="center"/>
      <protection locked="0"/>
    </xf>
    <xf numFmtId="3" fontId="103" fillId="33" borderId="33" xfId="23" applyNumberFormat="1" applyFont="1" applyFill="1" applyBorder="1" applyAlignment="1" applyProtection="1">
      <alignment horizontal="left" vertical="center"/>
      <protection locked="0"/>
    </xf>
    <xf numFmtId="3" fontId="103" fillId="33" borderId="31" xfId="23" applyNumberFormat="1" applyFont="1" applyFill="1" applyBorder="1" applyAlignment="1" applyProtection="1">
      <alignment horizontal="center" vertical="center"/>
      <protection locked="0"/>
    </xf>
    <xf numFmtId="3" fontId="103" fillId="33" borderId="34" xfId="23" applyNumberFormat="1" applyFont="1" applyFill="1" applyBorder="1" applyAlignment="1" applyProtection="1">
      <alignment horizontal="center" vertical="center"/>
      <protection locked="0"/>
    </xf>
    <xf numFmtId="167" fontId="103" fillId="33" borderId="35" xfId="23" applyNumberFormat="1" applyFont="1" applyFill="1" applyBorder="1" applyAlignment="1" applyProtection="1">
      <alignment horizontal="left" vertical="center" indent="1"/>
      <protection locked="0"/>
    </xf>
    <xf numFmtId="3" fontId="103" fillId="33" borderId="36" xfId="23" applyNumberFormat="1" applyFont="1" applyFill="1" applyBorder="1" applyAlignment="1" applyProtection="1">
      <alignment horizontal="right" vertical="center"/>
      <protection locked="0"/>
    </xf>
    <xf numFmtId="3" fontId="103" fillId="33" borderId="36" xfId="23" applyNumberFormat="1" applyFont="1" applyFill="1" applyBorder="1" applyAlignment="1" applyProtection="1">
      <alignment horizontal="left" vertical="center"/>
      <protection locked="0"/>
    </xf>
    <xf numFmtId="3" fontId="103" fillId="33" borderId="37" xfId="23" applyNumberFormat="1" applyFont="1" applyFill="1" applyBorder="1" applyAlignment="1" applyProtection="1">
      <alignment horizontal="left" vertical="center"/>
      <protection locked="0"/>
    </xf>
    <xf numFmtId="3" fontId="103" fillId="33" borderId="36" xfId="23" applyNumberFormat="1" applyFont="1" applyFill="1" applyBorder="1" applyAlignment="1" applyProtection="1">
      <alignment horizontal="center" vertical="center"/>
      <protection locked="0"/>
    </xf>
    <xf numFmtId="41" fontId="103" fillId="33" borderId="36" xfId="23" applyNumberFormat="1" applyFont="1" applyFill="1" applyBorder="1" applyAlignment="1" applyProtection="1">
      <alignment horizontal="center" vertical="center"/>
      <protection locked="0"/>
    </xf>
    <xf numFmtId="181" fontId="103" fillId="33" borderId="36" xfId="23" applyNumberFormat="1" applyFont="1" applyFill="1" applyBorder="1" applyAlignment="1" applyProtection="1">
      <alignment horizontal="center" vertical="center"/>
      <protection locked="0"/>
    </xf>
    <xf numFmtId="3" fontId="103" fillId="33" borderId="38" xfId="23" applyNumberFormat="1" applyFont="1" applyFill="1" applyBorder="1" applyAlignment="1" applyProtection="1">
      <alignment horizontal="center" vertical="center"/>
      <protection locked="0"/>
    </xf>
    <xf numFmtId="3" fontId="103" fillId="33" borderId="38" xfId="23" applyNumberFormat="1" applyFont="1" applyFill="1" applyBorder="1" applyAlignment="1" applyProtection="1">
      <alignment horizontal="left" vertical="center"/>
      <protection locked="0"/>
    </xf>
    <xf numFmtId="3" fontId="103" fillId="33" borderId="37" xfId="23" applyNumberFormat="1" applyFont="1" applyFill="1" applyBorder="1" applyAlignment="1" applyProtection="1">
      <alignment horizontal="center" vertical="center"/>
      <protection locked="0"/>
    </xf>
    <xf numFmtId="167" fontId="103" fillId="33" borderId="39" xfId="23" applyNumberFormat="1" applyFont="1" applyFill="1" applyBorder="1" applyAlignment="1" applyProtection="1">
      <alignment horizontal="left" vertical="center" indent="1"/>
      <protection locked="0"/>
    </xf>
    <xf numFmtId="3" fontId="103" fillId="33" borderId="40" xfId="23" applyNumberFormat="1" applyFont="1" applyFill="1" applyBorder="1" applyAlignment="1" applyProtection="1">
      <alignment horizontal="left" vertical="center"/>
      <protection locked="0"/>
    </xf>
    <xf numFmtId="3" fontId="103" fillId="33" borderId="39" xfId="23" applyNumberFormat="1" applyFont="1" applyFill="1" applyBorder="1" applyAlignment="1" applyProtection="1">
      <alignment horizontal="left" vertical="center"/>
      <protection locked="0"/>
    </xf>
    <xf numFmtId="41" fontId="103" fillId="33" borderId="40" xfId="23" applyNumberFormat="1" applyFont="1" applyFill="1" applyBorder="1" applyAlignment="1" applyProtection="1">
      <alignment horizontal="center" vertical="center"/>
      <protection locked="0"/>
    </xf>
    <xf numFmtId="3" fontId="103" fillId="33" borderId="39" xfId="23" applyNumberFormat="1" applyFont="1" applyFill="1" applyBorder="1" applyAlignment="1" applyProtection="1">
      <alignment horizontal="center" vertical="center"/>
      <protection locked="0"/>
    </xf>
    <xf numFmtId="181" fontId="103" fillId="33" borderId="40" xfId="23" applyNumberFormat="1" applyFont="1" applyFill="1" applyBorder="1" applyAlignment="1" applyProtection="1">
      <alignment horizontal="center" vertical="center"/>
      <protection locked="0"/>
    </xf>
    <xf numFmtId="3" fontId="103" fillId="33" borderId="23" xfId="23" applyNumberFormat="1" applyFont="1" applyFill="1" applyBorder="1" applyAlignment="1" applyProtection="1">
      <alignment horizontal="center" vertical="center"/>
      <protection locked="0"/>
    </xf>
    <xf numFmtId="3" fontId="103" fillId="33" borderId="40" xfId="23" applyNumberFormat="1" applyFont="1" applyFill="1" applyBorder="1" applyAlignment="1" applyProtection="1">
      <alignment horizontal="center" vertical="center"/>
      <protection locked="0"/>
    </xf>
    <xf numFmtId="3" fontId="108" fillId="33" borderId="40" xfId="23" applyNumberFormat="1" applyFont="1" applyFill="1" applyBorder="1" applyAlignment="1" applyProtection="1">
      <alignment horizontal="center" vertical="center"/>
      <protection locked="0"/>
    </xf>
    <xf numFmtId="167" fontId="103" fillId="33" borderId="34" xfId="23" applyNumberFormat="1" applyFont="1" applyFill="1" applyBorder="1" applyAlignment="1" applyProtection="1">
      <alignment horizontal="left" vertical="center" indent="1"/>
      <protection locked="0"/>
    </xf>
    <xf numFmtId="3" fontId="103" fillId="33" borderId="41" xfId="23" applyNumberFormat="1" applyFont="1" applyFill="1" applyBorder="1" applyAlignment="1" applyProtection="1">
      <alignment horizontal="left" vertical="center"/>
      <protection locked="0"/>
    </xf>
    <xf numFmtId="3" fontId="103" fillId="33" borderId="34" xfId="23" applyNumberFormat="1" applyFont="1" applyFill="1" applyBorder="1" applyAlignment="1" applyProtection="1">
      <alignment horizontal="left" vertical="center"/>
      <protection locked="0"/>
    </xf>
    <xf numFmtId="41" fontId="103" fillId="33" borderId="41" xfId="23" applyNumberFormat="1" applyFont="1" applyFill="1" applyBorder="1" applyAlignment="1" applyProtection="1">
      <alignment horizontal="center" vertical="center"/>
      <protection locked="0"/>
    </xf>
    <xf numFmtId="181" fontId="103" fillId="33" borderId="41" xfId="23" applyNumberFormat="1" applyFont="1" applyFill="1" applyBorder="1" applyAlignment="1" applyProtection="1">
      <alignment horizontal="center" vertical="center"/>
      <protection locked="0"/>
    </xf>
    <xf numFmtId="3" fontId="103" fillId="33" borderId="42" xfId="23" applyNumberFormat="1" applyFont="1" applyFill="1" applyBorder="1" applyAlignment="1" applyProtection="1">
      <alignment horizontal="center" vertical="center"/>
      <protection locked="0"/>
    </xf>
    <xf numFmtId="3" fontId="103" fillId="33" borderId="41" xfId="23" applyNumberFormat="1" applyFont="1" applyFill="1" applyBorder="1" applyAlignment="1" applyProtection="1">
      <alignment horizontal="center" vertical="center"/>
      <protection locked="0"/>
    </xf>
    <xf numFmtId="3" fontId="103" fillId="33" borderId="42" xfId="23" applyNumberFormat="1" applyFont="1" applyFill="1" applyBorder="1" applyAlignment="1" applyProtection="1">
      <alignment horizontal="left" vertical="center"/>
      <protection locked="0"/>
    </xf>
    <xf numFmtId="3" fontId="108" fillId="33" borderId="41" xfId="23" applyNumberFormat="1" applyFont="1" applyFill="1" applyBorder="1" applyAlignment="1" applyProtection="1">
      <alignment horizontal="center" vertical="center"/>
      <protection locked="0"/>
    </xf>
    <xf numFmtId="167" fontId="103" fillId="33" borderId="43" xfId="23" applyNumberFormat="1" applyFont="1" applyFill="1" applyBorder="1" applyAlignment="1" applyProtection="1">
      <alignment horizontal="left" vertical="center" indent="1"/>
      <protection locked="0"/>
    </xf>
    <xf numFmtId="3" fontId="103" fillId="33" borderId="44" xfId="23" applyNumberFormat="1" applyFont="1" applyFill="1" applyBorder="1" applyAlignment="1" applyProtection="1">
      <alignment horizontal="left" vertical="center"/>
      <protection locked="0"/>
    </xf>
    <xf numFmtId="3" fontId="103" fillId="33" borderId="43" xfId="23" applyNumberFormat="1" applyFont="1" applyFill="1" applyBorder="1" applyAlignment="1" applyProtection="1">
      <alignment horizontal="left" vertical="center"/>
      <protection locked="0"/>
    </xf>
    <xf numFmtId="41" fontId="103" fillId="33" borderId="44" xfId="23" applyNumberFormat="1" applyFont="1" applyFill="1" applyBorder="1" applyAlignment="1" applyProtection="1">
      <alignment horizontal="center" vertical="center"/>
      <protection locked="0"/>
    </xf>
    <xf numFmtId="3" fontId="103" fillId="33" borderId="43" xfId="23" applyNumberFormat="1" applyFont="1" applyFill="1" applyBorder="1" applyAlignment="1" applyProtection="1">
      <alignment horizontal="center" vertical="center"/>
      <protection locked="0"/>
    </xf>
    <xf numFmtId="181" fontId="103" fillId="33" borderId="44" xfId="23" applyNumberFormat="1" applyFont="1" applyFill="1" applyBorder="1" applyAlignment="1" applyProtection="1">
      <alignment horizontal="center" vertical="center"/>
      <protection locked="0"/>
    </xf>
    <xf numFmtId="3" fontId="103" fillId="33" borderId="45" xfId="23" applyNumberFormat="1" applyFont="1" applyFill="1" applyBorder="1" applyAlignment="1" applyProtection="1">
      <alignment horizontal="center" vertical="center"/>
      <protection locked="0"/>
    </xf>
    <xf numFmtId="3" fontId="103" fillId="33" borderId="44" xfId="23" applyNumberFormat="1" applyFont="1" applyFill="1" applyBorder="1" applyAlignment="1" applyProtection="1">
      <alignment horizontal="center" vertical="center"/>
      <protection locked="0"/>
    </xf>
    <xf numFmtId="3" fontId="103" fillId="33" borderId="45" xfId="23" applyNumberFormat="1" applyFont="1" applyFill="1" applyBorder="1" applyAlignment="1" applyProtection="1">
      <alignment horizontal="left" vertical="center"/>
      <protection locked="0"/>
    </xf>
    <xf numFmtId="3" fontId="108" fillId="33" borderId="44" xfId="23" applyNumberFormat="1" applyFont="1" applyFill="1" applyBorder="1" applyAlignment="1" applyProtection="1">
      <alignment horizontal="center" vertical="center"/>
      <protection locked="0"/>
    </xf>
    <xf numFmtId="0" fontId="109" fillId="34" borderId="0" xfId="0" applyFont="1" applyFill="1" applyBorder="1" applyAlignment="1" applyProtection="1">
      <alignment vertical="center"/>
      <protection locked="0"/>
    </xf>
    <xf numFmtId="41" fontId="110" fillId="33" borderId="41" xfId="23" applyNumberFormat="1" applyFont="1" applyFill="1" applyBorder="1" applyAlignment="1" applyProtection="1">
      <alignment horizontal="center" vertical="center"/>
      <protection locked="0"/>
    </xf>
    <xf numFmtId="167" fontId="110" fillId="33" borderId="46" xfId="23" applyNumberFormat="1" applyFont="1" applyFill="1" applyBorder="1" applyAlignment="1" applyProtection="1">
      <alignment horizontal="left" vertical="center" indent="1"/>
      <protection locked="0"/>
    </xf>
    <xf numFmtId="41" fontId="110" fillId="33" borderId="34" xfId="23" applyNumberFormat="1" applyFont="1" applyFill="1" applyBorder="1" applyAlignment="1" applyProtection="1">
      <alignment horizontal="right" vertical="center"/>
      <protection locked="0"/>
    </xf>
    <xf numFmtId="41" fontId="110" fillId="33" borderId="41" xfId="23" applyNumberFormat="1" applyFont="1" applyFill="1" applyBorder="1" applyAlignment="1" applyProtection="1">
      <alignment horizontal="right" vertical="center"/>
      <protection locked="0"/>
    </xf>
    <xf numFmtId="41" fontId="110" fillId="33" borderId="34" xfId="23" applyNumberFormat="1" applyFont="1" applyFill="1" applyBorder="1" applyAlignment="1" applyProtection="1">
      <alignment horizontal="center" vertical="center"/>
      <protection locked="0"/>
    </xf>
    <xf numFmtId="3" fontId="110" fillId="33" borderId="34" xfId="23" applyNumberFormat="1" applyFont="1" applyFill="1" applyBorder="1" applyAlignment="1" applyProtection="1">
      <alignment horizontal="center" vertical="center"/>
      <protection locked="0"/>
    </xf>
    <xf numFmtId="3" fontId="110" fillId="33" borderId="41" xfId="23" applyNumberFormat="1" applyFont="1" applyFill="1" applyBorder="1" applyAlignment="1" applyProtection="1">
      <alignment horizontal="center" vertical="center"/>
      <protection locked="0"/>
    </xf>
    <xf numFmtId="3" fontId="110" fillId="33" borderId="42" xfId="23" applyNumberFormat="1" applyFont="1" applyFill="1" applyBorder="1" applyAlignment="1" applyProtection="1">
      <alignment horizontal="left" vertical="center"/>
      <protection locked="0"/>
    </xf>
    <xf numFmtId="167" fontId="110" fillId="33" borderId="47" xfId="23" applyNumberFormat="1" applyFont="1" applyFill="1" applyBorder="1" applyAlignment="1" applyProtection="1">
      <alignment horizontal="left" vertical="center" indent="1"/>
      <protection locked="0"/>
    </xf>
    <xf numFmtId="41" fontId="110" fillId="33" borderId="48" xfId="23" applyNumberFormat="1" applyFont="1" applyFill="1" applyBorder="1" applyAlignment="1" applyProtection="1">
      <alignment horizontal="right" vertical="center"/>
      <protection locked="0"/>
    </xf>
    <xf numFmtId="41" fontId="110" fillId="33" borderId="49" xfId="23" applyNumberFormat="1" applyFont="1" applyFill="1" applyBorder="1" applyAlignment="1" applyProtection="1">
      <alignment horizontal="right" vertical="center"/>
      <protection locked="0"/>
    </xf>
    <xf numFmtId="41" fontId="110" fillId="33" borderId="49" xfId="23" applyNumberFormat="1" applyFont="1" applyFill="1" applyBorder="1" applyAlignment="1" applyProtection="1">
      <alignment horizontal="center" vertical="center"/>
      <protection locked="0"/>
    </xf>
    <xf numFmtId="41" fontId="110" fillId="33" borderId="48" xfId="23" applyNumberFormat="1" applyFont="1" applyFill="1" applyBorder="1" applyAlignment="1" applyProtection="1">
      <alignment horizontal="center" vertical="center"/>
      <protection locked="0"/>
    </xf>
    <xf numFmtId="3" fontId="110" fillId="33" borderId="48" xfId="23" applyNumberFormat="1" applyFont="1" applyFill="1" applyBorder="1" applyAlignment="1" applyProtection="1">
      <alignment horizontal="center" vertical="center"/>
      <protection locked="0"/>
    </xf>
    <xf numFmtId="3" fontId="110" fillId="33" borderId="49" xfId="23" applyNumberFormat="1" applyFont="1" applyFill="1" applyBorder="1" applyAlignment="1" applyProtection="1">
      <alignment horizontal="center" vertical="center"/>
      <protection locked="0"/>
    </xf>
    <xf numFmtId="3" fontId="110" fillId="33" borderId="50" xfId="23" applyNumberFormat="1" applyFont="1" applyFill="1" applyBorder="1" applyAlignment="1" applyProtection="1">
      <alignment horizontal="left" vertical="center"/>
      <protection locked="0"/>
    </xf>
    <xf numFmtId="167" fontId="110" fillId="33" borderId="35" xfId="23" applyNumberFormat="1" applyFont="1" applyFill="1" applyBorder="1" applyAlignment="1" applyProtection="1">
      <alignment horizontal="left" vertical="center" indent="1"/>
      <protection locked="0"/>
    </xf>
    <xf numFmtId="41" fontId="110" fillId="33" borderId="37" xfId="23" applyNumberFormat="1" applyFont="1" applyFill="1" applyBorder="1" applyAlignment="1" applyProtection="1">
      <alignment horizontal="right" vertical="center"/>
      <protection locked="0"/>
    </xf>
    <xf numFmtId="41" fontId="110" fillId="33" borderId="36" xfId="23" applyNumberFormat="1" applyFont="1" applyFill="1" applyBorder="1" applyAlignment="1" applyProtection="1">
      <alignment horizontal="right" vertical="center"/>
      <protection locked="0"/>
    </xf>
    <xf numFmtId="41" fontId="110" fillId="33" borderId="36" xfId="23" applyNumberFormat="1" applyFont="1" applyFill="1" applyBorder="1" applyAlignment="1" applyProtection="1">
      <alignment horizontal="center" vertical="center"/>
      <protection locked="0"/>
    </xf>
    <xf numFmtId="3" fontId="110" fillId="33" borderId="37" xfId="23" applyNumberFormat="1" applyFont="1" applyFill="1" applyBorder="1" applyAlignment="1" applyProtection="1">
      <alignment horizontal="center" vertical="center"/>
      <protection locked="0"/>
    </xf>
    <xf numFmtId="3" fontId="110" fillId="33" borderId="36" xfId="23" applyNumberFormat="1" applyFont="1" applyFill="1" applyBorder="1" applyAlignment="1" applyProtection="1">
      <alignment horizontal="center" vertical="center"/>
      <protection locked="0"/>
    </xf>
    <xf numFmtId="41" fontId="110" fillId="33" borderId="34" xfId="23" applyNumberFormat="1" applyFont="1" applyFill="1" applyBorder="1" applyAlignment="1" applyProtection="1">
      <alignment vertical="center"/>
      <protection locked="0"/>
    </xf>
    <xf numFmtId="41" fontId="110" fillId="33" borderId="41" xfId="23" applyNumberFormat="1" applyFont="1" applyFill="1" applyBorder="1" applyAlignment="1" applyProtection="1">
      <alignment vertical="center"/>
      <protection locked="0"/>
    </xf>
    <xf numFmtId="41" fontId="110" fillId="33" borderId="42" xfId="23" applyNumberFormat="1" applyFont="1" applyFill="1" applyBorder="1" applyAlignment="1" applyProtection="1">
      <alignment vertical="center"/>
      <protection locked="0"/>
    </xf>
    <xf numFmtId="41" fontId="110" fillId="33" borderId="48" xfId="23" applyNumberFormat="1" applyFont="1" applyFill="1" applyBorder="1" applyAlignment="1" applyProtection="1">
      <alignment vertical="center"/>
      <protection locked="0"/>
    </xf>
    <xf numFmtId="41" fontId="110" fillId="33" borderId="49" xfId="23" applyNumberFormat="1" applyFont="1" applyFill="1" applyBorder="1" applyAlignment="1" applyProtection="1">
      <alignment vertical="center"/>
      <protection locked="0"/>
    </xf>
    <xf numFmtId="41" fontId="110" fillId="33" borderId="50" xfId="23" applyNumberFormat="1" applyFont="1" applyFill="1" applyBorder="1" applyAlignment="1" applyProtection="1">
      <alignment vertical="center"/>
      <protection locked="0"/>
    </xf>
    <xf numFmtId="41" fontId="110" fillId="33" borderId="37" xfId="23" applyNumberFormat="1" applyFont="1" applyFill="1" applyBorder="1" applyAlignment="1" applyProtection="1">
      <alignment vertical="center"/>
      <protection locked="0"/>
    </xf>
    <xf numFmtId="41" fontId="110" fillId="33" borderId="36" xfId="23" applyNumberFormat="1" applyFont="1" applyFill="1" applyBorder="1" applyAlignment="1" applyProtection="1">
      <alignment vertical="center"/>
      <protection locked="0"/>
    </xf>
    <xf numFmtId="41" fontId="110" fillId="33" borderId="38" xfId="23" applyNumberFormat="1" applyFont="1" applyFill="1" applyBorder="1" applyAlignment="1" applyProtection="1">
      <alignment vertical="center"/>
      <protection locked="0"/>
    </xf>
    <xf numFmtId="3" fontId="110" fillId="33" borderId="43" xfId="23" applyNumberFormat="1" applyFont="1" applyFill="1" applyBorder="1" applyAlignment="1" applyProtection="1">
      <alignment horizontal="center" vertical="center"/>
      <protection locked="0"/>
    </xf>
    <xf numFmtId="3" fontId="110" fillId="33" borderId="44" xfId="23" applyNumberFormat="1" applyFont="1" applyFill="1" applyBorder="1" applyAlignment="1" applyProtection="1">
      <alignment horizontal="center" vertical="center"/>
      <protection locked="0"/>
    </xf>
    <xf numFmtId="3" fontId="110" fillId="33" borderId="45" xfId="23" applyNumberFormat="1" applyFont="1" applyFill="1" applyBorder="1" applyAlignment="1" applyProtection="1">
      <alignment horizontal="left" vertical="center"/>
      <protection locked="0"/>
    </xf>
    <xf numFmtId="3" fontId="110" fillId="33" borderId="45" xfId="23" applyNumberFormat="1" applyFont="1" applyFill="1" applyBorder="1" applyAlignment="1" applyProtection="1">
      <alignment horizontal="center" vertical="center"/>
      <protection locked="0"/>
    </xf>
    <xf numFmtId="41" fontId="110" fillId="33" borderId="42" xfId="23" applyNumberFormat="1" applyFont="1" applyFill="1" applyBorder="1" applyAlignment="1" applyProtection="1">
      <alignment horizontal="left" vertical="center"/>
      <protection locked="0"/>
    </xf>
    <xf numFmtId="41" fontId="110" fillId="33" borderId="50" xfId="23" applyNumberFormat="1" applyFont="1" applyFill="1" applyBorder="1" applyAlignment="1" applyProtection="1">
      <alignment horizontal="left" vertical="center"/>
      <protection locked="0"/>
    </xf>
    <xf numFmtId="41" fontId="110" fillId="33" borderId="45" xfId="23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0" fontId="11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0" fontId="93" fillId="3" borderId="5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3" borderId="51" xfId="0" applyFont="1" applyFill="1" applyBorder="1" applyAlignment="1">
      <alignment horizontal="left" vertical="center"/>
    </xf>
    <xf numFmtId="49" fontId="113" fillId="33" borderId="0" xfId="0" applyNumberFormat="1" applyFont="1" applyFill="1" applyBorder="1" applyAlignment="1">
      <alignment vertical="center"/>
    </xf>
    <xf numFmtId="49" fontId="112" fillId="33" borderId="0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left" vertical="center"/>
    </xf>
    <xf numFmtId="0" fontId="114" fillId="33" borderId="0" xfId="0" applyFont="1" applyFill="1" applyBorder="1" applyAlignment="1">
      <alignment vertical="center"/>
    </xf>
    <xf numFmtId="0" fontId="114" fillId="3" borderId="51" xfId="0" applyFont="1" applyFill="1" applyBorder="1" applyAlignment="1">
      <alignment horizontal="left" vertical="center"/>
    </xf>
    <xf numFmtId="0" fontId="114" fillId="3" borderId="52" xfId="0" applyFont="1" applyFill="1" applyBorder="1" applyAlignment="1">
      <alignment horizontal="left" vertical="center"/>
    </xf>
    <xf numFmtId="0" fontId="93" fillId="3" borderId="29" xfId="0" applyFont="1" applyFill="1" applyBorder="1" applyAlignment="1">
      <alignment horizontal="left" vertical="center"/>
    </xf>
    <xf numFmtId="177" fontId="103" fillId="33" borderId="31" xfId="43" applyNumberFormat="1" applyFont="1" applyFill="1" applyBorder="1" applyAlignment="1" applyProtection="1">
      <alignment horizontal="right" vertical="center"/>
      <protection locked="0"/>
    </xf>
    <xf numFmtId="177" fontId="103" fillId="33" borderId="33" xfId="43" applyNumberFormat="1" applyFont="1" applyFill="1" applyBorder="1" applyAlignment="1" applyProtection="1">
      <alignment horizontal="right" vertical="center"/>
      <protection locked="0"/>
    </xf>
    <xf numFmtId="177" fontId="103" fillId="33" borderId="37" xfId="43" applyNumberFormat="1" applyFont="1" applyFill="1" applyBorder="1" applyAlignment="1" applyProtection="1">
      <alignment horizontal="right" vertical="center"/>
      <protection locked="0"/>
    </xf>
    <xf numFmtId="177" fontId="103" fillId="33" borderId="38" xfId="43" applyNumberFormat="1" applyFont="1" applyFill="1" applyBorder="1" applyAlignment="1" applyProtection="1">
      <alignment horizontal="right" vertical="center"/>
      <protection locked="0"/>
    </xf>
    <xf numFmtId="177" fontId="103" fillId="33" borderId="34" xfId="43" applyNumberFormat="1" applyFont="1" applyFill="1" applyBorder="1" applyAlignment="1" applyProtection="1">
      <alignment horizontal="right" vertical="center"/>
      <protection locked="0"/>
    </xf>
    <xf numFmtId="177" fontId="103" fillId="33" borderId="42" xfId="43" applyNumberFormat="1" applyFont="1" applyFill="1" applyBorder="1" applyAlignment="1" applyProtection="1">
      <alignment horizontal="right" vertical="center"/>
      <protection locked="0"/>
    </xf>
    <xf numFmtId="177" fontId="103" fillId="33" borderId="43" xfId="43" applyNumberFormat="1" applyFont="1" applyFill="1" applyBorder="1" applyAlignment="1" applyProtection="1">
      <alignment horizontal="right" vertical="center"/>
      <protection locked="0"/>
    </xf>
    <xf numFmtId="177" fontId="103" fillId="33" borderId="45" xfId="43" applyNumberFormat="1" applyFont="1" applyFill="1" applyBorder="1" applyAlignment="1" applyProtection="1">
      <alignment horizontal="right" vertical="center"/>
      <protection locked="0"/>
    </xf>
    <xf numFmtId="177" fontId="103" fillId="33" borderId="39" xfId="43" applyNumberFormat="1" applyFont="1" applyFill="1" applyBorder="1" applyAlignment="1" applyProtection="1">
      <alignment horizontal="right" vertical="center"/>
      <protection locked="0"/>
    </xf>
    <xf numFmtId="177" fontId="103" fillId="33" borderId="23" xfId="43" applyNumberFormat="1" applyFont="1" applyFill="1" applyBorder="1" applyAlignment="1" applyProtection="1">
      <alignment horizontal="right" vertical="center"/>
      <protection locked="0"/>
    </xf>
    <xf numFmtId="177" fontId="110" fillId="33" borderId="34" xfId="43" applyNumberFormat="1" applyFont="1" applyFill="1" applyBorder="1" applyAlignment="1" applyProtection="1">
      <alignment horizontal="right" vertical="center"/>
      <protection locked="0"/>
    </xf>
    <xf numFmtId="177" fontId="110" fillId="33" borderId="42" xfId="43" applyNumberFormat="1" applyFont="1" applyFill="1" applyBorder="1" applyAlignment="1" applyProtection="1">
      <alignment horizontal="right" vertical="center"/>
      <protection locked="0"/>
    </xf>
    <xf numFmtId="177" fontId="110" fillId="33" borderId="48" xfId="43" applyNumberFormat="1" applyFont="1" applyFill="1" applyBorder="1" applyAlignment="1" applyProtection="1">
      <alignment horizontal="right" vertical="center"/>
      <protection locked="0"/>
    </xf>
    <xf numFmtId="177" fontId="110" fillId="33" borderId="50" xfId="43" applyNumberFormat="1" applyFont="1" applyFill="1" applyBorder="1" applyAlignment="1" applyProtection="1">
      <alignment horizontal="right" vertical="center"/>
      <protection locked="0"/>
    </xf>
    <xf numFmtId="177" fontId="110" fillId="33" borderId="37" xfId="43" applyNumberFormat="1" applyFont="1" applyFill="1" applyBorder="1" applyAlignment="1" applyProtection="1">
      <alignment horizontal="right" vertical="center"/>
      <protection locked="0"/>
    </xf>
    <xf numFmtId="177" fontId="110" fillId="33" borderId="38" xfId="43" applyNumberFormat="1" applyFont="1" applyFill="1" applyBorder="1" applyAlignment="1" applyProtection="1">
      <alignment horizontal="right" vertical="center"/>
      <protection locked="0"/>
    </xf>
    <xf numFmtId="177" fontId="103" fillId="33" borderId="30" xfId="43" applyNumberFormat="1" applyFont="1" applyFill="1" applyBorder="1" applyAlignment="1" applyProtection="1">
      <alignment horizontal="right" vertical="center"/>
      <protection locked="0"/>
    </xf>
    <xf numFmtId="177" fontId="103" fillId="33" borderId="36" xfId="43" applyNumberFormat="1" applyFont="1" applyFill="1" applyBorder="1" applyAlignment="1" applyProtection="1">
      <alignment horizontal="right" vertical="center"/>
      <protection locked="0"/>
    </xf>
    <xf numFmtId="177" fontId="103" fillId="33" borderId="41" xfId="43" applyNumberFormat="1" applyFont="1" applyFill="1" applyBorder="1" applyAlignment="1" applyProtection="1">
      <alignment horizontal="right" vertical="center"/>
      <protection locked="0"/>
    </xf>
    <xf numFmtId="177" fontId="103" fillId="33" borderId="44" xfId="43" applyNumberFormat="1" applyFont="1" applyFill="1" applyBorder="1" applyAlignment="1" applyProtection="1">
      <alignment horizontal="right" vertical="center"/>
      <protection locked="0"/>
    </xf>
    <xf numFmtId="177" fontId="103" fillId="33" borderId="40" xfId="43" applyNumberFormat="1" applyFont="1" applyFill="1" applyBorder="1" applyAlignment="1" applyProtection="1">
      <alignment horizontal="right" vertical="center"/>
      <protection locked="0"/>
    </xf>
    <xf numFmtId="177" fontId="110" fillId="33" borderId="36" xfId="43" applyNumberFormat="1" applyFont="1" applyFill="1" applyBorder="1" applyAlignment="1" applyProtection="1">
      <alignment horizontal="right" vertical="center"/>
      <protection locked="0"/>
    </xf>
    <xf numFmtId="177" fontId="110" fillId="33" borderId="41" xfId="43" applyNumberFormat="1" applyFont="1" applyFill="1" applyBorder="1" applyAlignment="1" applyProtection="1">
      <alignment horizontal="right" vertical="center"/>
      <protection locked="0"/>
    </xf>
    <xf numFmtId="177" fontId="110" fillId="33" borderId="49" xfId="43" applyNumberFormat="1" applyFont="1" applyFill="1" applyBorder="1" applyAlignment="1" applyProtection="1">
      <alignment horizontal="right" vertical="center"/>
      <protection locked="0"/>
    </xf>
    <xf numFmtId="41" fontId="92" fillId="35" borderId="10" xfId="23" applyNumberFormat="1" applyFont="1" applyFill="1" applyBorder="1" applyAlignment="1" applyProtection="1">
      <alignment horizontal="right" vertical="center"/>
      <protection locked="0"/>
    </xf>
    <xf numFmtId="41" fontId="103" fillId="33" borderId="42" xfId="23" applyNumberFormat="1" applyFont="1" applyFill="1" applyBorder="1" applyAlignment="1" applyProtection="1">
      <alignment horizontal="right" vertical="center"/>
      <protection locked="0"/>
    </xf>
    <xf numFmtId="41" fontId="103" fillId="33" borderId="38" xfId="23" applyNumberFormat="1" applyFont="1" applyFill="1" applyBorder="1" applyAlignment="1" applyProtection="1">
      <alignment horizontal="right" vertical="center"/>
      <protection locked="0"/>
    </xf>
    <xf numFmtId="41" fontId="103" fillId="33" borderId="41" xfId="23" applyNumberFormat="1" applyFont="1" applyFill="1" applyBorder="1" applyAlignment="1" applyProtection="1">
      <alignment horizontal="right" vertical="center"/>
      <protection locked="0"/>
    </xf>
    <xf numFmtId="41" fontId="103" fillId="33" borderId="44" xfId="23" applyNumberFormat="1" applyFont="1" applyFill="1" applyBorder="1" applyAlignment="1" applyProtection="1">
      <alignment horizontal="right" vertical="center"/>
      <protection locked="0"/>
    </xf>
    <xf numFmtId="41" fontId="103" fillId="33" borderId="40" xfId="23" applyNumberFormat="1" applyFont="1" applyFill="1" applyBorder="1" applyAlignment="1" applyProtection="1">
      <alignment horizontal="right" vertical="center"/>
      <protection locked="0"/>
    </xf>
    <xf numFmtId="41" fontId="101" fillId="35" borderId="16" xfId="23" applyNumberFormat="1" applyFont="1" applyFill="1" applyBorder="1" applyAlignment="1" applyProtection="1">
      <alignment vertical="center"/>
      <protection locked="0"/>
    </xf>
    <xf numFmtId="41" fontId="101" fillId="35" borderId="17" xfId="23" applyNumberFormat="1" applyFont="1" applyFill="1" applyBorder="1" applyAlignment="1" applyProtection="1">
      <alignment vertical="center"/>
      <protection locked="0"/>
    </xf>
    <xf numFmtId="41" fontId="91" fillId="36" borderId="10" xfId="23" applyNumberFormat="1" applyFont="1" applyFill="1" applyBorder="1" applyAlignment="1" applyProtection="1">
      <alignment horizontal="right" vertical="center"/>
      <protection locked="0"/>
    </xf>
    <xf numFmtId="177" fontId="115" fillId="42" borderId="53" xfId="43" applyNumberFormat="1" applyFont="1" applyFill="1" applyBorder="1" applyAlignment="1" applyProtection="1">
      <alignment horizontal="right" vertical="center"/>
      <protection locked="0"/>
    </xf>
    <xf numFmtId="177" fontId="115" fillId="42" borderId="54" xfId="43" applyNumberFormat="1" applyFont="1" applyFill="1" applyBorder="1" applyAlignment="1" applyProtection="1">
      <alignment horizontal="right" vertical="center"/>
      <protection locked="0"/>
    </xf>
    <xf numFmtId="177" fontId="115" fillId="42" borderId="55" xfId="43" applyNumberFormat="1" applyFont="1" applyFill="1" applyBorder="1" applyAlignment="1" applyProtection="1">
      <alignment horizontal="right" vertical="center"/>
      <protection locked="0"/>
    </xf>
    <xf numFmtId="3" fontId="115" fillId="42" borderId="56" xfId="23" applyNumberFormat="1" applyFont="1" applyFill="1" applyBorder="1" applyAlignment="1" applyProtection="1">
      <alignment horizontal="left" vertical="center" indent="1"/>
      <protection locked="0"/>
    </xf>
    <xf numFmtId="177" fontId="115" fillId="42" borderId="53" xfId="43" applyNumberFormat="1" applyFont="1" applyFill="1" applyBorder="1" applyAlignment="1" applyProtection="1">
      <alignment horizontal="left" vertical="center" indent="1"/>
      <protection locked="0"/>
    </xf>
    <xf numFmtId="177" fontId="115" fillId="42" borderId="54" xfId="43" applyNumberFormat="1" applyFont="1" applyFill="1" applyBorder="1" applyAlignment="1" applyProtection="1">
      <alignment horizontal="left" vertical="center" indent="1"/>
      <protection locked="0"/>
    </xf>
    <xf numFmtId="41" fontId="116" fillId="42" borderId="53" xfId="23" applyNumberFormat="1" applyFont="1" applyFill="1" applyBorder="1" applyAlignment="1" applyProtection="1">
      <alignment horizontal="left" vertical="center" indent="1"/>
      <protection locked="0"/>
    </xf>
    <xf numFmtId="41" fontId="116" fillId="42" borderId="55" xfId="23" applyNumberFormat="1" applyFont="1" applyFill="1" applyBorder="1" applyAlignment="1" applyProtection="1">
      <alignment horizontal="left" vertical="center" indent="1"/>
      <protection locked="0"/>
    </xf>
    <xf numFmtId="41" fontId="116" fillId="42" borderId="54" xfId="23" applyNumberFormat="1" applyFont="1" applyFill="1" applyBorder="1" applyAlignment="1" applyProtection="1">
      <alignment horizontal="left" vertical="center" indent="1"/>
      <protection locked="0"/>
    </xf>
    <xf numFmtId="3" fontId="116" fillId="42" borderId="53" xfId="23" applyNumberFormat="1" applyFont="1" applyFill="1" applyBorder="1" applyAlignment="1" applyProtection="1">
      <alignment horizontal="left" vertical="center" indent="1"/>
      <protection locked="0"/>
    </xf>
    <xf numFmtId="3" fontId="116" fillId="42" borderId="55" xfId="23" applyNumberFormat="1" applyFont="1" applyFill="1" applyBorder="1" applyAlignment="1" applyProtection="1">
      <alignment horizontal="left" vertical="center" indent="1"/>
      <protection locked="0"/>
    </xf>
    <xf numFmtId="3" fontId="116" fillId="42" borderId="54" xfId="23" applyNumberFormat="1" applyFont="1" applyFill="1" applyBorder="1" applyAlignment="1" applyProtection="1">
      <alignment horizontal="left" vertical="center" indent="1"/>
      <protection locked="0"/>
    </xf>
    <xf numFmtId="3" fontId="116" fillId="42" borderId="57" xfId="23" applyNumberFormat="1" applyFont="1" applyFill="1" applyBorder="1" applyAlignment="1" applyProtection="1">
      <alignment horizontal="left" vertical="center" indent="1"/>
      <protection locked="0"/>
    </xf>
    <xf numFmtId="3" fontId="116" fillId="42" borderId="58" xfId="23" applyNumberFormat="1" applyFont="1" applyFill="1" applyBorder="1" applyAlignment="1" applyProtection="1">
      <alignment horizontal="left" vertical="center" indent="1"/>
      <protection locked="0"/>
    </xf>
    <xf numFmtId="3" fontId="116" fillId="42" borderId="59" xfId="23" applyNumberFormat="1" applyFont="1" applyFill="1" applyBorder="1" applyAlignment="1" applyProtection="1">
      <alignment horizontal="left" vertical="center" indent="1"/>
      <protection locked="0"/>
    </xf>
    <xf numFmtId="0" fontId="117" fillId="34" borderId="0" xfId="0" applyFont="1" applyFill="1" applyBorder="1" applyAlignment="1" applyProtection="1">
      <alignment vertical="center"/>
      <protection locked="0"/>
    </xf>
    <xf numFmtId="3" fontId="118" fillId="42" borderId="56" xfId="23" applyNumberFormat="1" applyFont="1" applyFill="1" applyBorder="1" applyAlignment="1" applyProtection="1">
      <alignment vertical="center"/>
      <protection locked="0"/>
    </xf>
    <xf numFmtId="41" fontId="118" fillId="42" borderId="53" xfId="23" applyNumberFormat="1" applyFont="1" applyFill="1" applyBorder="1" applyAlignment="1" applyProtection="1">
      <alignment horizontal="left" vertical="center" indent="1"/>
      <protection locked="0"/>
    </xf>
    <xf numFmtId="41" fontId="118" fillId="42" borderId="55" xfId="23" applyNumberFormat="1" applyFont="1" applyFill="1" applyBorder="1" applyAlignment="1" applyProtection="1">
      <alignment horizontal="left" vertical="center" indent="1"/>
      <protection locked="0"/>
    </xf>
    <xf numFmtId="41" fontId="118" fillId="42" borderId="54" xfId="23" applyNumberFormat="1" applyFont="1" applyFill="1" applyBorder="1" applyAlignment="1" applyProtection="1">
      <alignment horizontal="left" vertical="center" indent="1"/>
      <protection locked="0"/>
    </xf>
    <xf numFmtId="3" fontId="118" fillId="42" borderId="53" xfId="23" applyNumberFormat="1" applyFont="1" applyFill="1" applyBorder="1" applyAlignment="1" applyProtection="1">
      <alignment horizontal="left" vertical="center" indent="1"/>
      <protection locked="0"/>
    </xf>
    <xf numFmtId="3" fontId="118" fillId="42" borderId="55" xfId="23" applyNumberFormat="1" applyFont="1" applyFill="1" applyBorder="1" applyAlignment="1" applyProtection="1">
      <alignment horizontal="left" vertical="center" indent="1"/>
      <protection locked="0"/>
    </xf>
    <xf numFmtId="3" fontId="118" fillId="42" borderId="54" xfId="23" applyNumberFormat="1" applyFont="1" applyFill="1" applyBorder="1" applyAlignment="1" applyProtection="1">
      <alignment horizontal="left" vertical="center" indent="1"/>
      <protection locked="0"/>
    </xf>
    <xf numFmtId="3" fontId="118" fillId="42" borderId="57" xfId="23" applyNumberFormat="1" applyFont="1" applyFill="1" applyBorder="1" applyAlignment="1" applyProtection="1">
      <alignment horizontal="left" vertical="center" indent="1"/>
      <protection locked="0"/>
    </xf>
    <xf numFmtId="3" fontId="118" fillId="42" borderId="58" xfId="23" applyNumberFormat="1" applyFont="1" applyFill="1" applyBorder="1" applyAlignment="1" applyProtection="1">
      <alignment horizontal="left" vertical="center" indent="1"/>
      <protection locked="0"/>
    </xf>
    <xf numFmtId="3" fontId="118" fillId="42" borderId="59" xfId="23" applyNumberFormat="1" applyFont="1" applyFill="1" applyBorder="1" applyAlignment="1" applyProtection="1">
      <alignment horizontal="left" vertical="center" indent="1"/>
      <protection locked="0"/>
    </xf>
    <xf numFmtId="3" fontId="117" fillId="42" borderId="56" xfId="23" applyNumberFormat="1" applyFont="1" applyFill="1" applyBorder="1" applyAlignment="1" applyProtection="1">
      <alignment horizontal="left" vertical="center" indent="1"/>
      <protection locked="0"/>
    </xf>
    <xf numFmtId="41" fontId="117" fillId="42" borderId="53" xfId="23" applyNumberFormat="1" applyFont="1" applyFill="1" applyBorder="1" applyAlignment="1" applyProtection="1">
      <alignment horizontal="left" vertical="center" indent="1"/>
      <protection locked="0"/>
    </xf>
    <xf numFmtId="41" fontId="117" fillId="42" borderId="55" xfId="23" applyNumberFormat="1" applyFont="1" applyFill="1" applyBorder="1" applyAlignment="1" applyProtection="1">
      <alignment horizontal="left" vertical="center" indent="1"/>
      <protection locked="0"/>
    </xf>
    <xf numFmtId="41" fontId="117" fillId="42" borderId="54" xfId="23" applyNumberFormat="1" applyFont="1" applyFill="1" applyBorder="1" applyAlignment="1" applyProtection="1">
      <alignment horizontal="left" vertical="center" indent="1"/>
      <protection locked="0"/>
    </xf>
    <xf numFmtId="3" fontId="117" fillId="42" borderId="53" xfId="23" applyNumberFormat="1" applyFont="1" applyFill="1" applyBorder="1" applyAlignment="1" applyProtection="1">
      <alignment horizontal="left" vertical="center" indent="1"/>
      <protection locked="0"/>
    </xf>
    <xf numFmtId="3" fontId="117" fillId="42" borderId="55" xfId="23" applyNumberFormat="1" applyFont="1" applyFill="1" applyBorder="1" applyAlignment="1" applyProtection="1">
      <alignment horizontal="left" vertical="center" indent="1"/>
      <protection locked="0"/>
    </xf>
    <xf numFmtId="3" fontId="117" fillId="42" borderId="54" xfId="23" applyNumberFormat="1" applyFont="1" applyFill="1" applyBorder="1" applyAlignment="1" applyProtection="1">
      <alignment horizontal="left" vertical="center" indent="1"/>
      <protection locked="0"/>
    </xf>
    <xf numFmtId="3" fontId="118" fillId="42" borderId="60" xfId="23" applyNumberFormat="1" applyFont="1" applyFill="1" applyBorder="1" applyAlignment="1" applyProtection="1">
      <alignment horizontal="left" vertical="center" indent="1"/>
      <protection locked="0"/>
    </xf>
    <xf numFmtId="3" fontId="118" fillId="42" borderId="61" xfId="23" applyNumberFormat="1" applyFont="1" applyFill="1" applyBorder="1" applyAlignment="1" applyProtection="1">
      <alignment horizontal="left" vertical="center" indent="1"/>
      <protection locked="0"/>
    </xf>
    <xf numFmtId="3" fontId="118" fillId="42" borderId="62" xfId="23" applyNumberFormat="1" applyFont="1" applyFill="1" applyBorder="1" applyAlignment="1" applyProtection="1">
      <alignment horizontal="left" vertical="center" indent="1"/>
      <protection locked="0"/>
    </xf>
    <xf numFmtId="3" fontId="119" fillId="42" borderId="56" xfId="23" applyNumberFormat="1" applyFont="1" applyFill="1" applyBorder="1" applyAlignment="1" applyProtection="1">
      <alignment horizontal="left" vertical="center" indent="1"/>
      <protection locked="0"/>
    </xf>
    <xf numFmtId="177" fontId="119" fillId="42" borderId="53" xfId="43" applyNumberFormat="1" applyFont="1" applyFill="1" applyBorder="1" applyAlignment="1" applyProtection="1">
      <alignment horizontal="left" vertical="center" indent="1"/>
      <protection locked="0"/>
    </xf>
    <xf numFmtId="177" fontId="119" fillId="42" borderId="54" xfId="43" applyNumberFormat="1" applyFont="1" applyFill="1" applyBorder="1" applyAlignment="1" applyProtection="1">
      <alignment horizontal="left" vertical="center" indent="1"/>
      <protection locked="0"/>
    </xf>
    <xf numFmtId="0" fontId="89" fillId="34" borderId="40" xfId="0" applyFont="1" applyFill="1" applyBorder="1" applyAlignment="1" applyProtection="1">
      <alignment horizontal="center" vertical="center"/>
      <protection locked="0"/>
    </xf>
    <xf numFmtId="167" fontId="110" fillId="33" borderId="63" xfId="23" applyNumberFormat="1" applyFont="1" applyFill="1" applyBorder="1" applyAlignment="1" applyProtection="1">
      <alignment horizontal="left" vertical="center" indent="1"/>
      <protection locked="0"/>
    </xf>
    <xf numFmtId="177" fontId="110" fillId="33" borderId="64" xfId="43" applyNumberFormat="1" applyFont="1" applyFill="1" applyBorder="1" applyAlignment="1" applyProtection="1">
      <alignment horizontal="right" vertical="center"/>
      <protection locked="0"/>
    </xf>
    <xf numFmtId="177" fontId="110" fillId="33" borderId="65" xfId="43" applyNumberFormat="1" applyFont="1" applyFill="1" applyBorder="1" applyAlignment="1" applyProtection="1">
      <alignment horizontal="right" vertical="center"/>
      <protection locked="0"/>
    </xf>
    <xf numFmtId="41" fontId="110" fillId="33" borderId="65" xfId="23" applyNumberFormat="1" applyFont="1" applyFill="1" applyBorder="1" applyAlignment="1" applyProtection="1">
      <alignment horizontal="right" vertical="center"/>
      <protection locked="0"/>
    </xf>
    <xf numFmtId="41" fontId="110" fillId="33" borderId="64" xfId="23" applyNumberFormat="1" applyFont="1" applyFill="1" applyBorder="1" applyAlignment="1" applyProtection="1">
      <alignment horizontal="right" vertical="center"/>
      <protection locked="0"/>
    </xf>
    <xf numFmtId="177" fontId="110" fillId="33" borderId="66" xfId="43" applyNumberFormat="1" applyFont="1" applyFill="1" applyBorder="1" applyAlignment="1" applyProtection="1">
      <alignment horizontal="right" vertical="center"/>
      <protection locked="0"/>
    </xf>
    <xf numFmtId="41" fontId="110" fillId="33" borderId="65" xfId="23" applyNumberFormat="1" applyFont="1" applyFill="1" applyBorder="1" applyAlignment="1" applyProtection="1">
      <alignment horizontal="center" vertical="center"/>
      <protection locked="0"/>
    </xf>
    <xf numFmtId="41" fontId="110" fillId="33" borderId="64" xfId="23" applyNumberFormat="1" applyFont="1" applyFill="1" applyBorder="1" applyAlignment="1" applyProtection="1">
      <alignment vertical="center"/>
      <protection locked="0"/>
    </xf>
    <xf numFmtId="41" fontId="110" fillId="33" borderId="65" xfId="23" applyNumberFormat="1" applyFont="1" applyFill="1" applyBorder="1" applyAlignment="1" applyProtection="1">
      <alignment vertical="center"/>
      <protection locked="0"/>
    </xf>
    <xf numFmtId="41" fontId="110" fillId="33" borderId="66" xfId="23" applyNumberFormat="1" applyFont="1" applyFill="1" applyBorder="1" applyAlignment="1" applyProtection="1">
      <alignment vertical="center"/>
      <protection locked="0"/>
    </xf>
    <xf numFmtId="41" fontId="110" fillId="33" borderId="64" xfId="23" applyNumberFormat="1" applyFont="1" applyFill="1" applyBorder="1" applyAlignment="1" applyProtection="1">
      <alignment horizontal="center" vertical="center"/>
      <protection locked="0"/>
    </xf>
    <xf numFmtId="41" fontId="110" fillId="33" borderId="66" xfId="23" applyNumberFormat="1" applyFont="1" applyFill="1" applyBorder="1" applyAlignment="1" applyProtection="1">
      <alignment horizontal="left" vertical="center"/>
      <protection locked="0"/>
    </xf>
    <xf numFmtId="3" fontId="110" fillId="33" borderId="64" xfId="23" applyNumberFormat="1" applyFont="1" applyFill="1" applyBorder="1" applyAlignment="1" applyProtection="1">
      <alignment horizontal="center" vertical="center"/>
      <protection locked="0"/>
    </xf>
    <xf numFmtId="3" fontId="110" fillId="33" borderId="65" xfId="23" applyNumberFormat="1" applyFont="1" applyFill="1" applyBorder="1" applyAlignment="1" applyProtection="1">
      <alignment horizontal="center" vertical="center"/>
      <protection locked="0"/>
    </xf>
    <xf numFmtId="0" fontId="120" fillId="41" borderId="67" xfId="0" applyFont="1" applyFill="1" applyBorder="1" applyAlignment="1" applyProtection="1">
      <alignment horizontal="center" vertical="center"/>
      <protection locked="0"/>
    </xf>
    <xf numFmtId="0" fontId="120" fillId="41" borderId="67" xfId="0" applyFont="1" applyFill="1" applyBorder="1" applyAlignment="1" applyProtection="1">
      <alignment horizontal="center" vertical="center" wrapText="1"/>
      <protection locked="0"/>
    </xf>
    <xf numFmtId="41" fontId="106" fillId="41" borderId="67" xfId="0" applyNumberFormat="1" applyFont="1" applyFill="1" applyBorder="1" applyAlignment="1" applyProtection="1">
      <alignment horizontal="center" vertical="center" wrapText="1"/>
      <protection locked="0"/>
    </xf>
    <xf numFmtId="0" fontId="99" fillId="41" borderId="15" xfId="0" applyFont="1" applyFill="1" applyBorder="1" applyAlignment="1" applyProtection="1">
      <alignment horizontal="center" vertical="center" wrapText="1"/>
      <protection locked="0"/>
    </xf>
    <xf numFmtId="41" fontId="99" fillId="41" borderId="20" xfId="72" applyNumberFormat="1" applyFont="1" applyFill="1" applyBorder="1" applyAlignment="1" applyProtection="1">
      <alignment horizontal="center" vertical="center" wrapText="1"/>
      <protection locked="0"/>
    </xf>
    <xf numFmtId="49" fontId="106" fillId="41" borderId="68" xfId="72" applyNumberFormat="1" applyFont="1" applyFill="1" applyBorder="1" applyAlignment="1" applyProtection="1">
      <alignment horizontal="center" vertical="center" textRotation="90" wrapText="1"/>
      <protection locked="0"/>
    </xf>
    <xf numFmtId="49" fontId="106" fillId="41" borderId="69" xfId="72" applyNumberFormat="1" applyFont="1" applyFill="1" applyBorder="1" applyAlignment="1" applyProtection="1">
      <alignment horizontal="center" vertical="center" textRotation="90" wrapText="1"/>
      <protection locked="0"/>
    </xf>
    <xf numFmtId="49" fontId="106" fillId="41" borderId="70" xfId="72" applyNumberFormat="1" applyFont="1" applyFill="1" applyBorder="1" applyAlignment="1" applyProtection="1">
      <alignment horizontal="center" vertical="center" textRotation="90" wrapText="1"/>
      <protection locked="0"/>
    </xf>
    <xf numFmtId="3" fontId="99" fillId="41" borderId="71" xfId="72" applyNumberFormat="1" applyFont="1" applyFill="1" applyBorder="1" applyAlignment="1" applyProtection="1">
      <alignment horizontal="center" vertical="center" wrapText="1"/>
      <protection locked="0"/>
    </xf>
    <xf numFmtId="3" fontId="99" fillId="41" borderId="69" xfId="72" applyNumberFormat="1" applyFont="1" applyFill="1" applyBorder="1" applyAlignment="1" applyProtection="1">
      <alignment horizontal="center" vertical="center" wrapText="1"/>
      <protection locked="0"/>
    </xf>
    <xf numFmtId="0" fontId="99" fillId="41" borderId="67" xfId="0" applyFont="1" applyFill="1" applyBorder="1" applyAlignment="1" applyProtection="1">
      <alignment horizontal="center" vertical="center"/>
      <protection locked="0"/>
    </xf>
    <xf numFmtId="0" fontId="99" fillId="41" borderId="72" xfId="72" applyFont="1" applyFill="1" applyBorder="1" applyAlignment="1" applyProtection="1">
      <alignment horizontal="left" vertical="center" wrapText="1"/>
      <protection locked="0"/>
    </xf>
    <xf numFmtId="3" fontId="99" fillId="41" borderId="73" xfId="72" applyNumberFormat="1" applyFont="1" applyFill="1" applyBorder="1" applyAlignment="1" applyProtection="1">
      <alignment horizontal="center" vertical="center" wrapText="1"/>
      <protection locked="0"/>
    </xf>
    <xf numFmtId="3" fontId="101" fillId="35" borderId="74" xfId="23" applyNumberFormat="1" applyFont="1" applyFill="1" applyBorder="1" applyAlignment="1" applyProtection="1">
      <alignment vertical="center" wrapText="1"/>
      <protection locked="0"/>
    </xf>
    <xf numFmtId="3" fontId="117" fillId="42" borderId="75" xfId="23" applyNumberFormat="1" applyFont="1" applyFill="1" applyBorder="1" applyAlignment="1" applyProtection="1">
      <alignment horizontal="left" vertical="center" indent="3"/>
      <protection locked="0"/>
    </xf>
    <xf numFmtId="3" fontId="118" fillId="42" borderId="76" xfId="23" applyNumberFormat="1" applyFont="1" applyFill="1" applyBorder="1" applyAlignment="1" applyProtection="1">
      <alignment horizontal="left" vertical="center" indent="1"/>
      <protection locked="0"/>
    </xf>
    <xf numFmtId="0" fontId="103" fillId="34" borderId="77" xfId="23" applyFont="1" applyFill="1" applyBorder="1" applyAlignment="1" applyProtection="1">
      <alignment horizontal="left" vertical="center" indent="3"/>
      <protection locked="0"/>
    </xf>
    <xf numFmtId="3" fontId="103" fillId="33" borderId="78" xfId="23" applyNumberFormat="1" applyFont="1" applyFill="1" applyBorder="1" applyAlignment="1" applyProtection="1">
      <alignment horizontal="center" vertical="center"/>
      <protection locked="0"/>
    </xf>
    <xf numFmtId="0" fontId="103" fillId="34" borderId="79" xfId="23" applyFont="1" applyFill="1" applyBorder="1" applyAlignment="1" applyProtection="1">
      <alignment horizontal="left" vertical="center" indent="3"/>
      <protection locked="0"/>
    </xf>
    <xf numFmtId="3" fontId="103" fillId="33" borderId="80" xfId="23" applyNumberFormat="1" applyFont="1" applyFill="1" applyBorder="1" applyAlignment="1" applyProtection="1">
      <alignment horizontal="center" vertical="center"/>
      <protection locked="0"/>
    </xf>
    <xf numFmtId="3" fontId="103" fillId="33" borderId="81" xfId="23" applyNumberFormat="1" applyFont="1" applyFill="1" applyBorder="1" applyAlignment="1" applyProtection="1">
      <alignment horizontal="center" vertical="center"/>
      <protection locked="0"/>
    </xf>
    <xf numFmtId="3" fontId="103" fillId="33" borderId="82" xfId="23" applyNumberFormat="1" applyFont="1" applyFill="1" applyBorder="1" applyAlignment="1" applyProtection="1">
      <alignment horizontal="center" vertical="center"/>
      <protection locked="0"/>
    </xf>
    <xf numFmtId="0" fontId="103" fillId="34" borderId="83" xfId="23" applyFont="1" applyFill="1" applyBorder="1" applyAlignment="1" applyProtection="1">
      <alignment horizontal="left" vertical="center" indent="3"/>
      <protection locked="0"/>
    </xf>
    <xf numFmtId="3" fontId="103" fillId="33" borderId="84" xfId="23" applyNumberFormat="1" applyFont="1" applyFill="1" applyBorder="1" applyAlignment="1" applyProtection="1">
      <alignment horizontal="center" vertical="center"/>
      <protection locked="0"/>
    </xf>
    <xf numFmtId="3" fontId="101" fillId="35" borderId="85" xfId="23" applyNumberFormat="1" applyFont="1" applyFill="1" applyBorder="1" applyAlignment="1" applyProtection="1">
      <alignment horizontal="left" vertical="center" indent="1"/>
      <protection locked="0"/>
    </xf>
    <xf numFmtId="3" fontId="117" fillId="42" borderId="75" xfId="23" applyNumberFormat="1" applyFont="1" applyFill="1" applyBorder="1" applyAlignment="1" applyProtection="1">
      <alignment horizontal="left" vertical="center" indent="4"/>
      <protection locked="0"/>
    </xf>
    <xf numFmtId="3" fontId="116" fillId="42" borderId="76" xfId="23" applyNumberFormat="1" applyFont="1" applyFill="1" applyBorder="1" applyAlignment="1" applyProtection="1">
      <alignment horizontal="left" vertical="center" indent="1"/>
      <protection locked="0"/>
    </xf>
    <xf numFmtId="0" fontId="110" fillId="34" borderId="86" xfId="23" applyFont="1" applyFill="1" applyBorder="1" applyAlignment="1" applyProtection="1">
      <alignment horizontal="left" vertical="center" indent="5"/>
      <protection locked="0"/>
    </xf>
    <xf numFmtId="0" fontId="110" fillId="34" borderId="87" xfId="23" applyFont="1" applyFill="1" applyBorder="1" applyAlignment="1" applyProtection="1">
      <alignment horizontal="left" vertical="center" indent="5"/>
      <protection locked="0"/>
    </xf>
    <xf numFmtId="0" fontId="110" fillId="34" borderId="79" xfId="23" applyFont="1" applyFill="1" applyBorder="1" applyAlignment="1" applyProtection="1">
      <alignment horizontal="left" vertical="center" indent="5"/>
      <protection locked="0"/>
    </xf>
    <xf numFmtId="3" fontId="117" fillId="42" borderId="76" xfId="23" applyNumberFormat="1" applyFont="1" applyFill="1" applyBorder="1" applyAlignment="1" applyProtection="1">
      <alignment horizontal="left" vertical="center" indent="1"/>
      <protection locked="0"/>
    </xf>
    <xf numFmtId="0" fontId="110" fillId="34" borderId="88" xfId="23" applyFont="1" applyFill="1" applyBorder="1" applyAlignment="1" applyProtection="1">
      <alignment horizontal="left" vertical="center" indent="5"/>
      <protection locked="0"/>
    </xf>
    <xf numFmtId="0" fontId="110" fillId="34" borderId="86" xfId="23" applyFont="1" applyFill="1" applyBorder="1" applyAlignment="1" applyProtection="1">
      <alignment horizontal="left" vertical="center" indent="4"/>
      <protection locked="0"/>
    </xf>
    <xf numFmtId="0" fontId="110" fillId="34" borderId="87" xfId="23" applyFont="1" applyFill="1" applyBorder="1" applyAlignment="1" applyProtection="1">
      <alignment horizontal="left" vertical="center" indent="4"/>
      <protection locked="0"/>
    </xf>
    <xf numFmtId="3" fontId="101" fillId="35" borderId="74" xfId="23" applyNumberFormat="1" applyFont="1" applyFill="1" applyBorder="1" applyAlignment="1" applyProtection="1">
      <alignment vertical="center"/>
      <protection locked="0"/>
    </xf>
    <xf numFmtId="196" fontId="100" fillId="38" borderId="84" xfId="0" applyNumberFormat="1" applyFont="1" applyFill="1" applyBorder="1" applyAlignment="1" applyProtection="1">
      <alignment horizontal="right"/>
      <protection/>
    </xf>
    <xf numFmtId="0" fontId="110" fillId="34" borderId="79" xfId="23" applyFont="1" applyFill="1" applyBorder="1" applyAlignment="1" applyProtection="1">
      <alignment horizontal="left" vertical="center" indent="4"/>
      <protection locked="0"/>
    </xf>
    <xf numFmtId="41" fontId="110" fillId="33" borderId="37" xfId="23" applyNumberFormat="1" applyFont="1" applyFill="1" applyBorder="1" applyAlignment="1" applyProtection="1">
      <alignment horizontal="center" vertical="center"/>
      <protection locked="0"/>
    </xf>
    <xf numFmtId="41" fontId="110" fillId="33" borderId="38" xfId="23" applyNumberFormat="1" applyFont="1" applyFill="1" applyBorder="1" applyAlignment="1" applyProtection="1">
      <alignment horizontal="left" vertical="center"/>
      <protection locked="0"/>
    </xf>
    <xf numFmtId="3" fontId="101" fillId="42" borderId="89" xfId="23" applyNumberFormat="1" applyFont="1" applyFill="1" applyBorder="1" applyAlignment="1" applyProtection="1">
      <alignment horizontal="left" vertical="center" indent="3"/>
      <protection locked="0"/>
    </xf>
    <xf numFmtId="3" fontId="101" fillId="42" borderId="90" xfId="23" applyNumberFormat="1" applyFont="1" applyFill="1" applyBorder="1" applyAlignment="1" applyProtection="1">
      <alignment horizontal="left" vertical="center" indent="1"/>
      <protection locked="0"/>
    </xf>
    <xf numFmtId="177" fontId="108" fillId="42" borderId="60" xfId="43" applyNumberFormat="1" applyFont="1" applyFill="1" applyBorder="1" applyAlignment="1" applyProtection="1">
      <alignment horizontal="left" vertical="center" indent="1"/>
      <protection locked="0"/>
    </xf>
    <xf numFmtId="177" fontId="108" fillId="42" borderId="62" xfId="43" applyNumberFormat="1" applyFont="1" applyFill="1" applyBorder="1" applyAlignment="1" applyProtection="1">
      <alignment horizontal="left" vertical="center" indent="1"/>
      <protection locked="0"/>
    </xf>
    <xf numFmtId="177" fontId="108" fillId="42" borderId="61" xfId="43" applyNumberFormat="1" applyFont="1" applyFill="1" applyBorder="1" applyAlignment="1" applyProtection="1">
      <alignment horizontal="left" vertical="center" indent="1"/>
      <protection locked="0"/>
    </xf>
    <xf numFmtId="3" fontId="108" fillId="42" borderId="90" xfId="23" applyNumberFormat="1" applyFont="1" applyFill="1" applyBorder="1" applyAlignment="1" applyProtection="1">
      <alignment horizontal="left" vertical="center" indent="1"/>
      <protection locked="0"/>
    </xf>
    <xf numFmtId="41" fontId="101" fillId="42" borderId="60" xfId="23" applyNumberFormat="1" applyFont="1" applyFill="1" applyBorder="1" applyAlignment="1" applyProtection="1">
      <alignment horizontal="left" vertical="center" indent="1"/>
      <protection locked="0"/>
    </xf>
    <xf numFmtId="41" fontId="101" fillId="42" borderId="61" xfId="23" applyNumberFormat="1" applyFont="1" applyFill="1" applyBorder="1" applyAlignment="1" applyProtection="1">
      <alignment horizontal="left" vertical="center" indent="1"/>
      <protection locked="0"/>
    </xf>
    <xf numFmtId="41" fontId="101" fillId="42" borderId="62" xfId="23" applyNumberFormat="1" applyFont="1" applyFill="1" applyBorder="1" applyAlignment="1" applyProtection="1">
      <alignment horizontal="left" vertical="center" indent="1"/>
      <protection locked="0"/>
    </xf>
    <xf numFmtId="3" fontId="101" fillId="42" borderId="60" xfId="23" applyNumberFormat="1" applyFont="1" applyFill="1" applyBorder="1" applyAlignment="1" applyProtection="1">
      <alignment horizontal="left" vertical="center" indent="1"/>
      <protection locked="0"/>
    </xf>
    <xf numFmtId="3" fontId="101" fillId="42" borderId="61" xfId="23" applyNumberFormat="1" applyFont="1" applyFill="1" applyBorder="1" applyAlignment="1" applyProtection="1">
      <alignment horizontal="left" vertical="center" indent="1"/>
      <protection locked="0"/>
    </xf>
    <xf numFmtId="3" fontId="101" fillId="42" borderId="62" xfId="23" applyNumberFormat="1" applyFont="1" applyFill="1" applyBorder="1" applyAlignment="1" applyProtection="1">
      <alignment horizontal="left" vertical="center" indent="1"/>
      <protection locked="0"/>
    </xf>
    <xf numFmtId="177" fontId="108" fillId="42" borderId="57" xfId="43" applyNumberFormat="1" applyFont="1" applyFill="1" applyBorder="1" applyAlignment="1" applyProtection="1">
      <alignment horizontal="left" vertical="center" indent="1"/>
      <protection locked="0"/>
    </xf>
    <xf numFmtId="177" fontId="108" fillId="42" borderId="59" xfId="43" applyNumberFormat="1" applyFont="1" applyFill="1" applyBorder="1" applyAlignment="1" applyProtection="1">
      <alignment horizontal="left" vertical="center" indent="1"/>
      <protection locked="0"/>
    </xf>
    <xf numFmtId="177" fontId="108" fillId="42" borderId="58" xfId="43" applyNumberFormat="1" applyFont="1" applyFill="1" applyBorder="1" applyAlignment="1" applyProtection="1">
      <alignment horizontal="left" vertical="center" indent="1"/>
      <protection locked="0"/>
    </xf>
    <xf numFmtId="41" fontId="101" fillId="42" borderId="57" xfId="23" applyNumberFormat="1" applyFont="1" applyFill="1" applyBorder="1" applyAlignment="1" applyProtection="1">
      <alignment horizontal="left" vertical="center" indent="1"/>
      <protection locked="0"/>
    </xf>
    <xf numFmtId="41" fontId="101" fillId="42" borderId="58" xfId="23" applyNumberFormat="1" applyFont="1" applyFill="1" applyBorder="1" applyAlignment="1" applyProtection="1">
      <alignment horizontal="left" vertical="center" indent="1"/>
      <protection locked="0"/>
    </xf>
    <xf numFmtId="41" fontId="101" fillId="42" borderId="59" xfId="23" applyNumberFormat="1" applyFont="1" applyFill="1" applyBorder="1" applyAlignment="1" applyProtection="1">
      <alignment horizontal="left" vertical="center" indent="1"/>
      <protection locked="0"/>
    </xf>
    <xf numFmtId="3" fontId="101" fillId="42" borderId="57" xfId="23" applyNumberFormat="1" applyFont="1" applyFill="1" applyBorder="1" applyAlignment="1" applyProtection="1">
      <alignment horizontal="left" vertical="center" indent="1"/>
      <protection locked="0"/>
    </xf>
    <xf numFmtId="3" fontId="101" fillId="42" borderId="58" xfId="23" applyNumberFormat="1" applyFont="1" applyFill="1" applyBorder="1" applyAlignment="1" applyProtection="1">
      <alignment horizontal="left" vertical="center" indent="1"/>
      <protection locked="0"/>
    </xf>
    <xf numFmtId="3" fontId="101" fillId="42" borderId="59" xfId="23" applyNumberFormat="1" applyFont="1" applyFill="1" applyBorder="1" applyAlignment="1" applyProtection="1">
      <alignment horizontal="left" vertical="center" indent="1"/>
      <protection locked="0"/>
    </xf>
    <xf numFmtId="3" fontId="101" fillId="42" borderId="75" xfId="23" applyNumberFormat="1" applyFont="1" applyFill="1" applyBorder="1" applyAlignment="1" applyProtection="1">
      <alignment horizontal="left" vertical="center" indent="3"/>
      <protection locked="0"/>
    </xf>
    <xf numFmtId="3" fontId="107" fillId="42" borderId="56" xfId="23" applyNumberFormat="1" applyFont="1" applyFill="1" applyBorder="1" applyAlignment="1" applyProtection="1">
      <alignment horizontal="left" vertical="center"/>
      <protection locked="0"/>
    </xf>
    <xf numFmtId="41" fontId="90" fillId="42" borderId="55" xfId="23" applyNumberFormat="1" applyFont="1" applyFill="1" applyBorder="1" applyAlignment="1" applyProtection="1">
      <alignment horizontal="center" vertical="center"/>
      <protection locked="0"/>
    </xf>
    <xf numFmtId="41" fontId="92" fillId="42" borderId="55" xfId="23" applyNumberFormat="1" applyFont="1" applyFill="1" applyBorder="1" applyAlignment="1" applyProtection="1">
      <alignment horizontal="right" vertical="center"/>
      <protection locked="0"/>
    </xf>
    <xf numFmtId="3" fontId="90" fillId="42" borderId="53" xfId="23" applyNumberFormat="1" applyFont="1" applyFill="1" applyBorder="1" applyAlignment="1" applyProtection="1">
      <alignment horizontal="center" vertical="center"/>
      <protection locked="0"/>
    </xf>
    <xf numFmtId="3" fontId="90" fillId="42" borderId="55" xfId="23" applyNumberFormat="1" applyFont="1" applyFill="1" applyBorder="1" applyAlignment="1" applyProtection="1">
      <alignment horizontal="center" vertical="center"/>
      <protection locked="0"/>
    </xf>
    <xf numFmtId="3" fontId="89" fillId="42" borderId="54" xfId="23" applyNumberFormat="1" applyFont="1" applyFill="1" applyBorder="1" applyAlignment="1" applyProtection="1">
      <alignment horizontal="center" vertical="center"/>
      <protection locked="0"/>
    </xf>
    <xf numFmtId="0" fontId="91" fillId="42" borderId="53" xfId="23" applyFont="1" applyFill="1" applyBorder="1" applyAlignment="1" applyProtection="1">
      <alignment horizontal="center" vertical="center"/>
      <protection locked="0"/>
    </xf>
    <xf numFmtId="0" fontId="91" fillId="42" borderId="55" xfId="23" applyFont="1" applyFill="1" applyBorder="1" applyAlignment="1" applyProtection="1">
      <alignment horizontal="center" vertical="center"/>
      <protection locked="0"/>
    </xf>
    <xf numFmtId="0" fontId="91" fillId="42" borderId="54" xfId="23" applyFont="1" applyFill="1" applyBorder="1" applyAlignment="1" applyProtection="1">
      <alignment horizontal="left" vertical="center"/>
      <protection locked="0"/>
    </xf>
    <xf numFmtId="3" fontId="121" fillId="35" borderId="28" xfId="23" applyNumberFormat="1" applyFont="1" applyFill="1" applyBorder="1" applyAlignment="1" applyProtection="1">
      <alignment vertical="center"/>
      <protection locked="0"/>
    </xf>
    <xf numFmtId="177" fontId="108" fillId="36" borderId="16" xfId="43" applyNumberFormat="1" applyFont="1" applyFill="1" applyBorder="1" applyAlignment="1" applyProtection="1">
      <alignment horizontal="right" vertical="center"/>
      <protection locked="0"/>
    </xf>
    <xf numFmtId="177" fontId="108" fillId="36" borderId="17" xfId="43" applyNumberFormat="1" applyFont="1" applyFill="1" applyBorder="1" applyAlignment="1" applyProtection="1">
      <alignment horizontal="right" vertical="center"/>
      <protection locked="0"/>
    </xf>
    <xf numFmtId="177" fontId="108" fillId="36" borderId="10" xfId="43" applyNumberFormat="1" applyFont="1" applyFill="1" applyBorder="1" applyAlignment="1" applyProtection="1">
      <alignment horizontal="right" vertical="center"/>
      <protection locked="0"/>
    </xf>
    <xf numFmtId="177" fontId="108" fillId="36" borderId="91" xfId="43" applyNumberFormat="1" applyFont="1" applyFill="1" applyBorder="1" applyAlignment="1" applyProtection="1">
      <alignment horizontal="left" vertical="center"/>
      <protection locked="0"/>
    </xf>
    <xf numFmtId="177" fontId="108" fillId="35" borderId="92" xfId="43" applyNumberFormat="1" applyFont="1" applyFill="1" applyBorder="1" applyAlignment="1" applyProtection="1">
      <alignment horizontal="right" vertical="center"/>
      <protection locked="0"/>
    </xf>
    <xf numFmtId="177" fontId="108" fillId="35" borderId="93" xfId="43" applyNumberFormat="1" applyFont="1" applyFill="1" applyBorder="1" applyAlignment="1" applyProtection="1">
      <alignment horizontal="right" vertical="center"/>
      <protection locked="0"/>
    </xf>
    <xf numFmtId="177" fontId="108" fillId="42" borderId="53" xfId="43" applyNumberFormat="1" applyFont="1" applyFill="1" applyBorder="1" applyAlignment="1" applyProtection="1">
      <alignment horizontal="right" vertical="center"/>
      <protection locked="0"/>
    </xf>
    <xf numFmtId="177" fontId="108" fillId="42" borderId="54" xfId="43" applyNumberFormat="1" applyFont="1" applyFill="1" applyBorder="1" applyAlignment="1" applyProtection="1">
      <alignment horizontal="right" vertical="center"/>
      <protection locked="0"/>
    </xf>
    <xf numFmtId="177" fontId="108" fillId="42" borderId="55" xfId="43" applyNumberFormat="1" applyFont="1" applyFill="1" applyBorder="1" applyAlignment="1" applyProtection="1">
      <alignment horizontal="right" vertical="center"/>
      <protection locked="0"/>
    </xf>
    <xf numFmtId="3" fontId="108" fillId="42" borderId="53" xfId="23" applyNumberFormat="1" applyFont="1" applyFill="1" applyBorder="1" applyAlignment="1" applyProtection="1">
      <alignment horizontal="left" vertical="center"/>
      <protection locked="0"/>
    </xf>
    <xf numFmtId="177" fontId="108" fillId="36" borderId="16" xfId="43" applyNumberFormat="1" applyFont="1" applyFill="1" applyBorder="1" applyAlignment="1" applyProtection="1">
      <alignment horizontal="left" vertical="center"/>
      <protection locked="0"/>
    </xf>
    <xf numFmtId="177" fontId="108" fillId="35" borderId="16" xfId="43" applyNumberFormat="1" applyFont="1" applyFill="1" applyBorder="1" applyAlignment="1" applyProtection="1">
      <alignment horizontal="right" vertical="center"/>
      <protection locked="0"/>
    </xf>
    <xf numFmtId="177" fontId="103" fillId="33" borderId="94" xfId="43" applyNumberFormat="1" applyFont="1" applyFill="1" applyBorder="1" applyAlignment="1" applyProtection="1">
      <alignment horizontal="right" vertical="center"/>
      <protection locked="0"/>
    </xf>
    <xf numFmtId="177" fontId="103" fillId="33" borderId="95" xfId="43" applyNumberFormat="1" applyFont="1" applyFill="1" applyBorder="1" applyAlignment="1" applyProtection="1">
      <alignment horizontal="right" vertical="center"/>
      <protection locked="0"/>
    </xf>
    <xf numFmtId="177" fontId="103" fillId="33" borderId="96" xfId="43" applyNumberFormat="1" applyFont="1" applyFill="1" applyBorder="1" applyAlignment="1" applyProtection="1">
      <alignment horizontal="right" vertical="center"/>
      <protection locked="0"/>
    </xf>
    <xf numFmtId="3" fontId="103" fillId="33" borderId="96" xfId="23" applyNumberFormat="1" applyFont="1" applyFill="1" applyBorder="1" applyAlignment="1" applyProtection="1">
      <alignment horizontal="left" vertical="center"/>
      <protection locked="0"/>
    </xf>
    <xf numFmtId="177" fontId="103" fillId="33" borderId="97" xfId="43" applyNumberFormat="1" applyFont="1" applyFill="1" applyBorder="1" applyAlignment="1" applyProtection="1">
      <alignment horizontal="right" vertical="center"/>
      <protection locked="0"/>
    </xf>
    <xf numFmtId="177" fontId="103" fillId="33" borderId="98" xfId="43" applyNumberFormat="1" applyFont="1" applyFill="1" applyBorder="1" applyAlignment="1" applyProtection="1">
      <alignment horizontal="right" vertical="center"/>
      <protection locked="0"/>
    </xf>
    <xf numFmtId="177" fontId="103" fillId="33" borderId="49" xfId="43" applyNumberFormat="1" applyFont="1" applyFill="1" applyBorder="1" applyAlignment="1" applyProtection="1">
      <alignment horizontal="right" vertical="center"/>
      <protection locked="0"/>
    </xf>
    <xf numFmtId="3" fontId="103" fillId="33" borderId="49" xfId="23" applyNumberFormat="1" applyFont="1" applyFill="1" applyBorder="1" applyAlignment="1" applyProtection="1">
      <alignment horizontal="left" vertical="center"/>
      <protection locked="0"/>
    </xf>
    <xf numFmtId="177" fontId="103" fillId="37" borderId="97" xfId="43" applyNumberFormat="1" applyFont="1" applyFill="1" applyBorder="1" applyAlignment="1" applyProtection="1">
      <alignment horizontal="right" vertical="center"/>
      <protection locked="0"/>
    </xf>
    <xf numFmtId="177" fontId="103" fillId="37" borderId="98" xfId="43" applyNumberFormat="1" applyFont="1" applyFill="1" applyBorder="1" applyAlignment="1" applyProtection="1">
      <alignment horizontal="right" vertical="center"/>
      <protection locked="0"/>
    </xf>
    <xf numFmtId="177" fontId="103" fillId="37" borderId="49" xfId="43" applyNumberFormat="1" applyFont="1" applyFill="1" applyBorder="1" applyAlignment="1" applyProtection="1">
      <alignment horizontal="right" vertical="center"/>
      <protection locked="0"/>
    </xf>
    <xf numFmtId="3" fontId="103" fillId="37" borderId="49" xfId="23" applyNumberFormat="1" applyFont="1" applyFill="1" applyBorder="1" applyAlignment="1" applyProtection="1">
      <alignment horizontal="left" vertical="center"/>
      <protection locked="0"/>
    </xf>
    <xf numFmtId="177" fontId="103" fillId="37" borderId="99" xfId="43" applyNumberFormat="1" applyFont="1" applyFill="1" applyBorder="1" applyAlignment="1" applyProtection="1">
      <alignment horizontal="right" vertical="center"/>
      <protection locked="0"/>
    </xf>
    <xf numFmtId="177" fontId="103" fillId="37" borderId="100" xfId="43" applyNumberFormat="1" applyFont="1" applyFill="1" applyBorder="1" applyAlignment="1" applyProtection="1">
      <alignment horizontal="right" vertical="center"/>
      <protection locked="0"/>
    </xf>
    <xf numFmtId="177" fontId="103" fillId="37" borderId="101" xfId="43" applyNumberFormat="1" applyFont="1" applyFill="1" applyBorder="1" applyAlignment="1" applyProtection="1">
      <alignment horizontal="right" vertical="center"/>
      <protection locked="0"/>
    </xf>
    <xf numFmtId="3" fontId="103" fillId="37" borderId="101" xfId="23" applyNumberFormat="1" applyFont="1" applyFill="1" applyBorder="1" applyAlignment="1" applyProtection="1">
      <alignment horizontal="left" vertical="center"/>
      <protection locked="0"/>
    </xf>
    <xf numFmtId="0" fontId="103" fillId="37" borderId="102" xfId="23" applyFont="1" applyFill="1" applyBorder="1" applyAlignment="1" applyProtection="1">
      <alignment horizontal="left" vertical="center"/>
      <protection locked="0"/>
    </xf>
    <xf numFmtId="167" fontId="108" fillId="38" borderId="94" xfId="0" applyNumberFormat="1" applyFont="1" applyFill="1" applyBorder="1" applyAlignment="1">
      <alignment horizontal="left"/>
    </xf>
    <xf numFmtId="3" fontId="103" fillId="33" borderId="103" xfId="57" applyNumberFormat="1" applyFont="1" applyFill="1" applyBorder="1" applyAlignment="1" applyProtection="1">
      <alignment horizontal="center" vertical="center"/>
      <protection locked="0"/>
    </xf>
    <xf numFmtId="41" fontId="103" fillId="33" borderId="96" xfId="23" applyNumberFormat="1" applyFont="1" applyFill="1" applyBorder="1" applyAlignment="1" applyProtection="1">
      <alignment horizontal="center" vertical="center"/>
      <protection locked="0"/>
    </xf>
    <xf numFmtId="41" fontId="103" fillId="33" borderId="96" xfId="23" applyNumberFormat="1" applyFont="1" applyFill="1" applyBorder="1" applyAlignment="1" applyProtection="1">
      <alignment horizontal="right" vertical="center"/>
      <protection locked="0"/>
    </xf>
    <xf numFmtId="3" fontId="103" fillId="33" borderId="103" xfId="23" applyNumberFormat="1" applyFont="1" applyFill="1" applyBorder="1" applyAlignment="1" applyProtection="1">
      <alignment horizontal="right" vertical="center"/>
      <protection locked="0"/>
    </xf>
    <xf numFmtId="177" fontId="103" fillId="37" borderId="96" xfId="23" applyNumberFormat="1" applyFont="1" applyFill="1" applyBorder="1" applyAlignment="1" applyProtection="1">
      <alignment horizontal="right" vertical="center"/>
      <protection locked="0"/>
    </xf>
    <xf numFmtId="3" fontId="103" fillId="33" borderId="104" xfId="23" applyNumberFormat="1" applyFont="1" applyFill="1" applyBorder="1" applyAlignment="1" applyProtection="1">
      <alignment horizontal="right" vertical="center"/>
      <protection locked="0"/>
    </xf>
    <xf numFmtId="3" fontId="103" fillId="33" borderId="96" xfId="23" applyNumberFormat="1" applyFont="1" applyFill="1" applyBorder="1" applyAlignment="1" applyProtection="1">
      <alignment horizontal="center" vertical="center"/>
      <protection locked="0"/>
    </xf>
    <xf numFmtId="3" fontId="103" fillId="33" borderId="103" xfId="23" applyNumberFormat="1" applyFont="1" applyFill="1" applyBorder="1" applyAlignment="1" applyProtection="1">
      <alignment horizontal="center" vertical="center"/>
      <protection locked="0"/>
    </xf>
    <xf numFmtId="3" fontId="103" fillId="33" borderId="104" xfId="23" applyNumberFormat="1" applyFont="1" applyFill="1" applyBorder="1" applyAlignment="1" applyProtection="1">
      <alignment horizontal="left" vertical="center"/>
      <protection locked="0"/>
    </xf>
    <xf numFmtId="3" fontId="103" fillId="33" borderId="96" xfId="23" applyNumberFormat="1" applyFont="1" applyFill="1" applyBorder="1" applyAlignment="1" applyProtection="1">
      <alignment horizontal="right" vertical="center"/>
      <protection locked="0"/>
    </xf>
    <xf numFmtId="168" fontId="103" fillId="33" borderId="96" xfId="23" applyNumberFormat="1" applyFont="1" applyFill="1" applyBorder="1" applyAlignment="1" applyProtection="1">
      <alignment horizontal="right" vertical="center"/>
      <protection locked="0"/>
    </xf>
    <xf numFmtId="3" fontId="103" fillId="33" borderId="105" xfId="23" applyNumberFormat="1" applyFont="1" applyFill="1" applyBorder="1" applyAlignment="1" applyProtection="1">
      <alignment horizontal="right" vertical="center"/>
      <protection locked="0"/>
    </xf>
    <xf numFmtId="0" fontId="103" fillId="37" borderId="87" xfId="23" applyFont="1" applyFill="1" applyBorder="1" applyAlignment="1" applyProtection="1">
      <alignment horizontal="left" vertical="center"/>
      <protection locked="0"/>
    </xf>
    <xf numFmtId="167" fontId="108" fillId="38" borderId="97" xfId="0" applyNumberFormat="1" applyFont="1" applyFill="1" applyBorder="1" applyAlignment="1">
      <alignment horizontal="left"/>
    </xf>
    <xf numFmtId="3" fontId="103" fillId="33" borderId="48" xfId="57" applyNumberFormat="1" applyFont="1" applyFill="1" applyBorder="1" applyAlignment="1" applyProtection="1">
      <alignment horizontal="center" vertical="center"/>
      <protection locked="0"/>
    </xf>
    <xf numFmtId="41" fontId="103" fillId="33" borderId="49" xfId="23" applyNumberFormat="1" applyFont="1" applyFill="1" applyBorder="1" applyAlignment="1" applyProtection="1">
      <alignment horizontal="center" vertical="center"/>
      <protection locked="0"/>
    </xf>
    <xf numFmtId="41" fontId="103" fillId="33" borderId="49" xfId="23" applyNumberFormat="1" applyFont="1" applyFill="1" applyBorder="1" applyAlignment="1" applyProtection="1">
      <alignment horizontal="right" vertical="center"/>
      <protection locked="0"/>
    </xf>
    <xf numFmtId="3" fontId="103" fillId="33" borderId="48" xfId="23" applyNumberFormat="1" applyFont="1" applyFill="1" applyBorder="1" applyAlignment="1" applyProtection="1">
      <alignment horizontal="right" vertical="center"/>
      <protection locked="0"/>
    </xf>
    <xf numFmtId="177" fontId="103" fillId="33" borderId="49" xfId="23" applyNumberFormat="1" applyFont="1" applyFill="1" applyBorder="1" applyAlignment="1" applyProtection="1">
      <alignment horizontal="right" vertical="center"/>
      <protection locked="0"/>
    </xf>
    <xf numFmtId="3" fontId="103" fillId="33" borderId="50" xfId="23" applyNumberFormat="1" applyFont="1" applyFill="1" applyBorder="1" applyAlignment="1" applyProtection="1">
      <alignment horizontal="right" vertical="center"/>
      <protection locked="0"/>
    </xf>
    <xf numFmtId="3" fontId="103" fillId="33" borderId="49" xfId="23" applyNumberFormat="1" applyFont="1" applyFill="1" applyBorder="1" applyAlignment="1" applyProtection="1">
      <alignment horizontal="center" vertical="center"/>
      <protection locked="0"/>
    </xf>
    <xf numFmtId="3" fontId="103" fillId="33" borderId="48" xfId="23" applyNumberFormat="1" applyFont="1" applyFill="1" applyBorder="1" applyAlignment="1" applyProtection="1">
      <alignment horizontal="center" vertical="center"/>
      <protection locked="0"/>
    </xf>
    <xf numFmtId="3" fontId="103" fillId="33" borderId="50" xfId="23" applyNumberFormat="1" applyFont="1" applyFill="1" applyBorder="1" applyAlignment="1" applyProtection="1">
      <alignment horizontal="left" vertical="center"/>
      <protection locked="0"/>
    </xf>
    <xf numFmtId="3" fontId="103" fillId="33" borderId="49" xfId="23" applyNumberFormat="1" applyFont="1" applyFill="1" applyBorder="1" applyAlignment="1" applyProtection="1">
      <alignment horizontal="right" vertical="center"/>
      <protection locked="0"/>
    </xf>
    <xf numFmtId="168" fontId="103" fillId="33" borderId="49" xfId="23" applyNumberFormat="1" applyFont="1" applyFill="1" applyBorder="1" applyAlignment="1" applyProtection="1">
      <alignment horizontal="right" vertical="center"/>
      <protection locked="0"/>
    </xf>
    <xf numFmtId="3" fontId="103" fillId="33" borderId="106" xfId="23" applyNumberFormat="1" applyFont="1" applyFill="1" applyBorder="1" applyAlignment="1" applyProtection="1">
      <alignment horizontal="right" vertical="center"/>
      <protection locked="0"/>
    </xf>
    <xf numFmtId="167" fontId="108" fillId="37" borderId="97" xfId="0" applyNumberFormat="1" applyFont="1" applyFill="1" applyBorder="1" applyAlignment="1">
      <alignment horizontal="left"/>
    </xf>
    <xf numFmtId="3" fontId="103" fillId="33" borderId="48" xfId="23" applyNumberFormat="1" applyFont="1" applyFill="1" applyBorder="1" applyAlignment="1" applyProtection="1">
      <alignment horizontal="left" vertical="center"/>
      <protection locked="0"/>
    </xf>
    <xf numFmtId="3" fontId="108" fillId="33" borderId="97" xfId="23" applyNumberFormat="1" applyFont="1" applyFill="1" applyBorder="1" applyAlignment="1" applyProtection="1">
      <alignment vertical="center"/>
      <protection locked="0"/>
    </xf>
    <xf numFmtId="41" fontId="103" fillId="37" borderId="49" xfId="23" applyNumberFormat="1" applyFont="1" applyFill="1" applyBorder="1" applyAlignment="1" applyProtection="1">
      <alignment horizontal="center" vertical="center"/>
      <protection locked="0"/>
    </xf>
    <xf numFmtId="41" fontId="103" fillId="37" borderId="49" xfId="23" applyNumberFormat="1" applyFont="1" applyFill="1" applyBorder="1" applyAlignment="1" applyProtection="1">
      <alignment horizontal="right" vertical="center"/>
      <protection locked="0"/>
    </xf>
    <xf numFmtId="3" fontId="103" fillId="37" borderId="49" xfId="23" applyNumberFormat="1" applyFont="1" applyFill="1" applyBorder="1" applyAlignment="1" applyProtection="1">
      <alignment horizontal="center" vertical="center"/>
      <protection locked="0"/>
    </xf>
    <xf numFmtId="3" fontId="103" fillId="37" borderId="48" xfId="23" applyNumberFormat="1" applyFont="1" applyFill="1" applyBorder="1" applyAlignment="1" applyProtection="1">
      <alignment horizontal="center" vertical="center"/>
      <protection locked="0"/>
    </xf>
    <xf numFmtId="3" fontId="103" fillId="37" borderId="50" xfId="23" applyNumberFormat="1" applyFont="1" applyFill="1" applyBorder="1" applyAlignment="1" applyProtection="1">
      <alignment horizontal="left" vertical="center"/>
      <protection locked="0"/>
    </xf>
    <xf numFmtId="0" fontId="103" fillId="37" borderId="107" xfId="23" applyFont="1" applyFill="1" applyBorder="1" applyAlignment="1" applyProtection="1">
      <alignment horizontal="left" vertical="center"/>
      <protection locked="0"/>
    </xf>
    <xf numFmtId="3" fontId="108" fillId="33" borderId="99" xfId="23" applyNumberFormat="1" applyFont="1" applyFill="1" applyBorder="1" applyAlignment="1" applyProtection="1">
      <alignment vertical="center"/>
      <protection locked="0"/>
    </xf>
    <xf numFmtId="3" fontId="103" fillId="33" borderId="108" xfId="57" applyNumberFormat="1" applyFont="1" applyFill="1" applyBorder="1" applyAlignment="1" applyProtection="1">
      <alignment horizontal="center" vertical="center"/>
      <protection locked="0"/>
    </xf>
    <xf numFmtId="41" fontId="103" fillId="37" borderId="101" xfId="23" applyNumberFormat="1" applyFont="1" applyFill="1" applyBorder="1" applyAlignment="1" applyProtection="1">
      <alignment horizontal="center" vertical="center"/>
      <protection locked="0"/>
    </xf>
    <xf numFmtId="41" fontId="103" fillId="37" borderId="101" xfId="23" applyNumberFormat="1" applyFont="1" applyFill="1" applyBorder="1" applyAlignment="1" applyProtection="1">
      <alignment horizontal="right" vertical="center"/>
      <protection locked="0"/>
    </xf>
    <xf numFmtId="3" fontId="103" fillId="33" borderId="108" xfId="23" applyNumberFormat="1" applyFont="1" applyFill="1" applyBorder="1" applyAlignment="1" applyProtection="1">
      <alignment horizontal="right" vertical="center"/>
      <protection locked="0"/>
    </xf>
    <xf numFmtId="177" fontId="103" fillId="33" borderId="101" xfId="23" applyNumberFormat="1" applyFont="1" applyFill="1" applyBorder="1" applyAlignment="1" applyProtection="1">
      <alignment horizontal="right" vertical="center"/>
      <protection locked="0"/>
    </xf>
    <xf numFmtId="3" fontId="103" fillId="33" borderId="109" xfId="23" applyNumberFormat="1" applyFont="1" applyFill="1" applyBorder="1" applyAlignment="1" applyProtection="1">
      <alignment horizontal="right" vertical="center"/>
      <protection locked="0"/>
    </xf>
    <xf numFmtId="3" fontId="103" fillId="37" borderId="101" xfId="23" applyNumberFormat="1" applyFont="1" applyFill="1" applyBorder="1" applyAlignment="1" applyProtection="1">
      <alignment horizontal="center" vertical="center"/>
      <protection locked="0"/>
    </xf>
    <xf numFmtId="3" fontId="103" fillId="37" borderId="108" xfId="23" applyNumberFormat="1" applyFont="1" applyFill="1" applyBorder="1" applyAlignment="1" applyProtection="1">
      <alignment horizontal="center" vertical="center"/>
      <protection locked="0"/>
    </xf>
    <xf numFmtId="3" fontId="103" fillId="37" borderId="109" xfId="23" applyNumberFormat="1" applyFont="1" applyFill="1" applyBorder="1" applyAlignment="1" applyProtection="1">
      <alignment horizontal="left" vertical="center"/>
      <protection locked="0"/>
    </xf>
    <xf numFmtId="3" fontId="103" fillId="33" borderId="108" xfId="23" applyNumberFormat="1" applyFont="1" applyFill="1" applyBorder="1" applyAlignment="1" applyProtection="1">
      <alignment horizontal="center" vertical="center"/>
      <protection locked="0"/>
    </xf>
    <xf numFmtId="3" fontId="103" fillId="33" borderId="101" xfId="23" applyNumberFormat="1" applyFont="1" applyFill="1" applyBorder="1" applyAlignment="1" applyProtection="1">
      <alignment horizontal="right" vertical="center"/>
      <protection locked="0"/>
    </xf>
    <xf numFmtId="3" fontId="103" fillId="33" borderId="110" xfId="23" applyNumberFormat="1" applyFont="1" applyFill="1" applyBorder="1" applyAlignment="1" applyProtection="1">
      <alignment horizontal="right" vertical="center"/>
      <protection locked="0"/>
    </xf>
    <xf numFmtId="0" fontId="103" fillId="37" borderId="111" xfId="23" applyFont="1" applyFill="1" applyBorder="1" applyAlignment="1" applyProtection="1">
      <alignment horizontal="left" vertical="center"/>
      <protection locked="0"/>
    </xf>
    <xf numFmtId="3" fontId="108" fillId="33" borderId="112" xfId="23" applyNumberFormat="1" applyFont="1" applyFill="1" applyBorder="1" applyAlignment="1" applyProtection="1">
      <alignment vertical="center"/>
      <protection locked="0"/>
    </xf>
    <xf numFmtId="3" fontId="103" fillId="37" borderId="111" xfId="23" applyNumberFormat="1" applyFont="1" applyFill="1" applyBorder="1" applyAlignment="1" applyProtection="1">
      <alignment horizontal="right" vertical="center"/>
      <protection locked="0"/>
    </xf>
    <xf numFmtId="3" fontId="103" fillId="37" borderId="113" xfId="23" applyNumberFormat="1" applyFont="1" applyFill="1" applyBorder="1" applyAlignment="1" applyProtection="1">
      <alignment horizontal="right" vertical="center"/>
      <protection locked="0"/>
    </xf>
    <xf numFmtId="3" fontId="103" fillId="37" borderId="114" xfId="23" applyNumberFormat="1" applyFont="1" applyFill="1" applyBorder="1" applyAlignment="1" applyProtection="1">
      <alignment horizontal="right" vertical="center"/>
      <protection locked="0"/>
    </xf>
    <xf numFmtId="3" fontId="103" fillId="37" borderId="114" xfId="23" applyNumberFormat="1" applyFont="1" applyFill="1" applyBorder="1" applyAlignment="1" applyProtection="1">
      <alignment horizontal="left" vertical="center"/>
      <protection locked="0"/>
    </xf>
    <xf numFmtId="3" fontId="103" fillId="33" borderId="115" xfId="57" applyNumberFormat="1" applyFont="1" applyFill="1" applyBorder="1" applyAlignment="1" applyProtection="1">
      <alignment horizontal="center" vertical="center"/>
      <protection locked="0"/>
    </xf>
    <xf numFmtId="3" fontId="103" fillId="37" borderId="114" xfId="23" applyNumberFormat="1" applyFont="1" applyFill="1" applyBorder="1" applyAlignment="1" applyProtection="1">
      <alignment horizontal="center" vertical="center"/>
      <protection locked="0"/>
    </xf>
    <xf numFmtId="41" fontId="103" fillId="37" borderId="114" xfId="23" applyNumberFormat="1" applyFont="1" applyFill="1" applyBorder="1" applyAlignment="1" applyProtection="1">
      <alignment horizontal="center" vertical="center"/>
      <protection locked="0"/>
    </xf>
    <xf numFmtId="3" fontId="103" fillId="33" borderId="115" xfId="23" applyNumberFormat="1" applyFont="1" applyFill="1" applyBorder="1" applyAlignment="1" applyProtection="1">
      <alignment horizontal="right" vertical="center"/>
      <protection locked="0"/>
    </xf>
    <xf numFmtId="177" fontId="103" fillId="33" borderId="114" xfId="23" applyNumberFormat="1" applyFont="1" applyFill="1" applyBorder="1" applyAlignment="1" applyProtection="1">
      <alignment horizontal="right" vertical="center"/>
      <protection locked="0"/>
    </xf>
    <xf numFmtId="3" fontId="103" fillId="33" borderId="116" xfId="23" applyNumberFormat="1" applyFont="1" applyFill="1" applyBorder="1" applyAlignment="1" applyProtection="1">
      <alignment horizontal="right" vertical="center"/>
      <protection locked="0"/>
    </xf>
    <xf numFmtId="3" fontId="103" fillId="37" borderId="115" xfId="23" applyNumberFormat="1" applyFont="1" applyFill="1" applyBorder="1" applyAlignment="1" applyProtection="1">
      <alignment horizontal="center" vertical="center"/>
      <protection locked="0"/>
    </xf>
    <xf numFmtId="3" fontId="103" fillId="37" borderId="116" xfId="23" applyNumberFormat="1" applyFont="1" applyFill="1" applyBorder="1" applyAlignment="1" applyProtection="1">
      <alignment horizontal="left" vertical="center"/>
      <protection locked="0"/>
    </xf>
    <xf numFmtId="3" fontId="103" fillId="33" borderId="115" xfId="23" applyNumberFormat="1" applyFont="1" applyFill="1" applyBorder="1" applyAlignment="1" applyProtection="1">
      <alignment horizontal="center" vertical="center"/>
      <protection locked="0"/>
    </xf>
    <xf numFmtId="3" fontId="103" fillId="33" borderId="114" xfId="23" applyNumberFormat="1" applyFont="1" applyFill="1" applyBorder="1" applyAlignment="1" applyProtection="1">
      <alignment horizontal="right" vertical="center"/>
      <protection locked="0"/>
    </xf>
    <xf numFmtId="3" fontId="103" fillId="33" borderId="113" xfId="23" applyNumberFormat="1" applyFont="1" applyFill="1" applyBorder="1" applyAlignment="1" applyProtection="1">
      <alignment horizontal="right" vertical="center"/>
      <protection locked="0"/>
    </xf>
    <xf numFmtId="0" fontId="103" fillId="37" borderId="117" xfId="23" applyFont="1" applyFill="1" applyBorder="1" applyAlignment="1" applyProtection="1">
      <alignment horizontal="left" vertical="center"/>
      <protection locked="0"/>
    </xf>
    <xf numFmtId="3" fontId="108" fillId="33" borderId="118" xfId="23" applyNumberFormat="1" applyFont="1" applyFill="1" applyBorder="1" applyAlignment="1" applyProtection="1">
      <alignment vertical="center"/>
      <protection locked="0"/>
    </xf>
    <xf numFmtId="3" fontId="103" fillId="37" borderId="117" xfId="23" applyNumberFormat="1" applyFont="1" applyFill="1" applyBorder="1" applyAlignment="1" applyProtection="1">
      <alignment horizontal="right" vertical="center"/>
      <protection locked="0"/>
    </xf>
    <xf numFmtId="3" fontId="103" fillId="37" borderId="119" xfId="23" applyNumberFormat="1" applyFont="1" applyFill="1" applyBorder="1" applyAlignment="1" applyProtection="1">
      <alignment horizontal="right" vertical="center"/>
      <protection locked="0"/>
    </xf>
    <xf numFmtId="3" fontId="103" fillId="37" borderId="51" xfId="23" applyNumberFormat="1" applyFont="1" applyFill="1" applyBorder="1" applyAlignment="1" applyProtection="1">
      <alignment horizontal="right" vertical="center"/>
      <protection locked="0"/>
    </xf>
    <xf numFmtId="3" fontId="103" fillId="37" borderId="51" xfId="23" applyNumberFormat="1" applyFont="1" applyFill="1" applyBorder="1" applyAlignment="1" applyProtection="1">
      <alignment horizontal="left" vertical="center"/>
      <protection locked="0"/>
    </xf>
    <xf numFmtId="3" fontId="103" fillId="33" borderId="120" xfId="57" applyNumberFormat="1" applyFont="1" applyFill="1" applyBorder="1" applyAlignment="1" applyProtection="1">
      <alignment horizontal="center" vertical="center"/>
      <protection locked="0"/>
    </xf>
    <xf numFmtId="3" fontId="103" fillId="37" borderId="51" xfId="23" applyNumberFormat="1" applyFont="1" applyFill="1" applyBorder="1" applyAlignment="1" applyProtection="1">
      <alignment horizontal="center" vertical="center"/>
      <protection locked="0"/>
    </xf>
    <xf numFmtId="41" fontId="103" fillId="37" borderId="51" xfId="23" applyNumberFormat="1" applyFont="1" applyFill="1" applyBorder="1" applyAlignment="1" applyProtection="1">
      <alignment horizontal="center" vertical="center"/>
      <protection locked="0"/>
    </xf>
    <xf numFmtId="3" fontId="103" fillId="33" borderId="120" xfId="23" applyNumberFormat="1" applyFont="1" applyFill="1" applyBorder="1" applyAlignment="1" applyProtection="1">
      <alignment horizontal="right" vertical="center"/>
      <protection locked="0"/>
    </xf>
    <xf numFmtId="177" fontId="103" fillId="33" borderId="51" xfId="23" applyNumberFormat="1" applyFont="1" applyFill="1" applyBorder="1" applyAlignment="1" applyProtection="1">
      <alignment horizontal="right" vertical="center"/>
      <protection locked="0"/>
    </xf>
    <xf numFmtId="3" fontId="103" fillId="33" borderId="121" xfId="23" applyNumberFormat="1" applyFont="1" applyFill="1" applyBorder="1" applyAlignment="1" applyProtection="1">
      <alignment horizontal="right" vertical="center"/>
      <protection locked="0"/>
    </xf>
    <xf numFmtId="3" fontId="103" fillId="37" borderId="120" xfId="23" applyNumberFormat="1" applyFont="1" applyFill="1" applyBorder="1" applyAlignment="1" applyProtection="1">
      <alignment horizontal="center" vertical="center"/>
      <protection locked="0"/>
    </xf>
    <xf numFmtId="3" fontId="103" fillId="37" borderId="121" xfId="23" applyNumberFormat="1" applyFont="1" applyFill="1" applyBorder="1" applyAlignment="1" applyProtection="1">
      <alignment horizontal="left" vertical="center"/>
      <protection locked="0"/>
    </xf>
    <xf numFmtId="3" fontId="103" fillId="33" borderId="120" xfId="23" applyNumberFormat="1" applyFont="1" applyFill="1" applyBorder="1" applyAlignment="1" applyProtection="1">
      <alignment horizontal="center" vertical="center"/>
      <protection locked="0"/>
    </xf>
    <xf numFmtId="3" fontId="103" fillId="33" borderId="51" xfId="23" applyNumberFormat="1" applyFont="1" applyFill="1" applyBorder="1" applyAlignment="1" applyProtection="1">
      <alignment horizontal="right" vertical="center"/>
      <protection locked="0"/>
    </xf>
    <xf numFmtId="3" fontId="103" fillId="33" borderId="119" xfId="23" applyNumberFormat="1" applyFont="1" applyFill="1" applyBorder="1" applyAlignment="1" applyProtection="1">
      <alignment horizontal="right" vertical="center"/>
      <protection locked="0"/>
    </xf>
    <xf numFmtId="3" fontId="103" fillId="38" borderId="117" xfId="23" applyNumberFormat="1" applyFont="1" applyFill="1" applyBorder="1" applyAlignment="1" applyProtection="1">
      <alignment horizontal="right" vertical="center"/>
      <protection locked="0"/>
    </xf>
    <xf numFmtId="3" fontId="103" fillId="38" borderId="119" xfId="23" applyNumberFormat="1" applyFont="1" applyFill="1" applyBorder="1" applyAlignment="1" applyProtection="1">
      <alignment horizontal="right" vertical="center"/>
      <protection locked="0"/>
    </xf>
    <xf numFmtId="3" fontId="103" fillId="38" borderId="51" xfId="23" applyNumberFormat="1" applyFont="1" applyFill="1" applyBorder="1" applyAlignment="1" applyProtection="1">
      <alignment horizontal="right" vertical="center"/>
      <protection locked="0"/>
    </xf>
    <xf numFmtId="167" fontId="108" fillId="37" borderId="118" xfId="0" applyNumberFormat="1" applyFont="1" applyFill="1" applyBorder="1" applyAlignment="1">
      <alignment horizontal="left"/>
    </xf>
    <xf numFmtId="3" fontId="103" fillId="33" borderId="117" xfId="23" applyNumberFormat="1" applyFont="1" applyFill="1" applyBorder="1" applyAlignment="1" applyProtection="1">
      <alignment horizontal="right" vertical="center"/>
      <protection locked="0"/>
    </xf>
    <xf numFmtId="3" fontId="103" fillId="33" borderId="51" xfId="23" applyNumberFormat="1" applyFont="1" applyFill="1" applyBorder="1" applyAlignment="1" applyProtection="1">
      <alignment horizontal="left" vertical="center"/>
      <protection locked="0"/>
    </xf>
    <xf numFmtId="3" fontId="103" fillId="33" borderId="51" xfId="23" applyNumberFormat="1" applyFont="1" applyFill="1" applyBorder="1" applyAlignment="1" applyProtection="1">
      <alignment horizontal="center" vertical="center"/>
      <protection locked="0"/>
    </xf>
    <xf numFmtId="41" fontId="103" fillId="33" borderId="51" xfId="23" applyNumberFormat="1" applyFont="1" applyFill="1" applyBorder="1" applyAlignment="1" applyProtection="1">
      <alignment horizontal="center" vertical="center"/>
      <protection locked="0"/>
    </xf>
    <xf numFmtId="177" fontId="103" fillId="37" borderId="51" xfId="23" applyNumberFormat="1" applyFont="1" applyFill="1" applyBorder="1" applyAlignment="1" applyProtection="1">
      <alignment horizontal="right" vertical="center"/>
      <protection locked="0"/>
    </xf>
    <xf numFmtId="3" fontId="103" fillId="33" borderId="121" xfId="23" applyNumberFormat="1" applyFont="1" applyFill="1" applyBorder="1" applyAlignment="1" applyProtection="1">
      <alignment horizontal="left" vertical="center"/>
      <protection locked="0"/>
    </xf>
    <xf numFmtId="3" fontId="103" fillId="42" borderId="117" xfId="23" applyNumberFormat="1" applyFont="1" applyFill="1" applyBorder="1" applyAlignment="1" applyProtection="1">
      <alignment horizontal="right" vertical="center"/>
      <protection locked="0"/>
    </xf>
    <xf numFmtId="177" fontId="103" fillId="42" borderId="119" xfId="23" applyNumberFormat="1" applyFont="1" applyFill="1" applyBorder="1" applyAlignment="1" applyProtection="1">
      <alignment horizontal="right" vertical="center"/>
      <protection locked="0"/>
    </xf>
    <xf numFmtId="3" fontId="103" fillId="42" borderId="51" xfId="23" applyNumberFormat="1" applyFont="1" applyFill="1" applyBorder="1" applyAlignment="1" applyProtection="1">
      <alignment horizontal="right" vertical="center"/>
      <protection locked="0"/>
    </xf>
    <xf numFmtId="3" fontId="103" fillId="42" borderId="119" xfId="23" applyNumberFormat="1" applyFont="1" applyFill="1" applyBorder="1" applyAlignment="1" applyProtection="1">
      <alignment horizontal="right" vertical="center"/>
      <protection locked="0"/>
    </xf>
    <xf numFmtId="181" fontId="103" fillId="37" borderId="51" xfId="23" applyNumberFormat="1" applyFont="1" applyFill="1" applyBorder="1" applyAlignment="1" applyProtection="1">
      <alignment horizontal="right" vertical="center"/>
      <protection locked="0"/>
    </xf>
    <xf numFmtId="3" fontId="108" fillId="33" borderId="121" xfId="23" applyNumberFormat="1" applyFont="1" applyFill="1" applyBorder="1" applyAlignment="1" applyProtection="1">
      <alignment horizontal="right" vertical="center"/>
      <protection locked="0"/>
    </xf>
    <xf numFmtId="3" fontId="103" fillId="33" borderId="120" xfId="23" applyNumberFormat="1" applyFont="1" applyFill="1" applyBorder="1" applyAlignment="1" applyProtection="1">
      <alignment horizontal="left" vertical="center"/>
      <protection locked="0"/>
    </xf>
    <xf numFmtId="0" fontId="103" fillId="37" borderId="122" xfId="23" applyFont="1" applyFill="1" applyBorder="1" applyAlignment="1" applyProtection="1">
      <alignment horizontal="left" vertical="center"/>
      <protection locked="0"/>
    </xf>
    <xf numFmtId="3" fontId="108" fillId="33" borderId="123" xfId="23" applyNumberFormat="1" applyFont="1" applyFill="1" applyBorder="1" applyAlignment="1" applyProtection="1">
      <alignment vertical="center"/>
      <protection locked="0"/>
    </xf>
    <xf numFmtId="3" fontId="103" fillId="37" borderId="122" xfId="23" applyNumberFormat="1" applyFont="1" applyFill="1" applyBorder="1" applyAlignment="1" applyProtection="1">
      <alignment horizontal="right" vertical="center"/>
      <protection locked="0"/>
    </xf>
    <xf numFmtId="3" fontId="103" fillId="37" borderId="124" xfId="23" applyNumberFormat="1" applyFont="1" applyFill="1" applyBorder="1" applyAlignment="1" applyProtection="1">
      <alignment horizontal="right" vertical="center"/>
      <protection locked="0"/>
    </xf>
    <xf numFmtId="3" fontId="103" fillId="37" borderId="125" xfId="23" applyNumberFormat="1" applyFont="1" applyFill="1" applyBorder="1" applyAlignment="1" applyProtection="1">
      <alignment horizontal="right" vertical="center"/>
      <protection locked="0"/>
    </xf>
    <xf numFmtId="3" fontId="103" fillId="37" borderId="125" xfId="23" applyNumberFormat="1" applyFont="1" applyFill="1" applyBorder="1" applyAlignment="1" applyProtection="1">
      <alignment horizontal="left" vertical="center"/>
      <protection locked="0"/>
    </xf>
    <xf numFmtId="3" fontId="103" fillId="37" borderId="125" xfId="23" applyNumberFormat="1" applyFont="1" applyFill="1" applyBorder="1" applyAlignment="1" applyProtection="1">
      <alignment horizontal="center" vertical="center"/>
      <protection locked="0"/>
    </xf>
    <xf numFmtId="41" fontId="103" fillId="37" borderId="125" xfId="23" applyNumberFormat="1" applyFont="1" applyFill="1" applyBorder="1" applyAlignment="1" applyProtection="1">
      <alignment horizontal="center" vertical="center"/>
      <protection locked="0"/>
    </xf>
    <xf numFmtId="3" fontId="103" fillId="33" borderId="126" xfId="23" applyNumberFormat="1" applyFont="1" applyFill="1" applyBorder="1" applyAlignment="1" applyProtection="1">
      <alignment horizontal="right" vertical="center"/>
      <protection locked="0"/>
    </xf>
    <xf numFmtId="177" fontId="103" fillId="33" borderId="125" xfId="23" applyNumberFormat="1" applyFont="1" applyFill="1" applyBorder="1" applyAlignment="1" applyProtection="1">
      <alignment horizontal="right" vertical="center"/>
      <protection locked="0"/>
    </xf>
    <xf numFmtId="3" fontId="103" fillId="33" borderId="127" xfId="23" applyNumberFormat="1" applyFont="1" applyFill="1" applyBorder="1" applyAlignment="1" applyProtection="1">
      <alignment horizontal="right" vertical="center"/>
      <protection locked="0"/>
    </xf>
    <xf numFmtId="3" fontId="103" fillId="37" borderId="126" xfId="23" applyNumberFormat="1" applyFont="1" applyFill="1" applyBorder="1" applyAlignment="1" applyProtection="1">
      <alignment horizontal="center" vertical="center"/>
      <protection locked="0"/>
    </xf>
    <xf numFmtId="3" fontId="103" fillId="37" borderId="127" xfId="23" applyNumberFormat="1" applyFont="1" applyFill="1" applyBorder="1" applyAlignment="1" applyProtection="1">
      <alignment horizontal="left" vertical="center"/>
      <protection locked="0"/>
    </xf>
    <xf numFmtId="3" fontId="103" fillId="33" borderId="126" xfId="23" applyNumberFormat="1" applyFont="1" applyFill="1" applyBorder="1" applyAlignment="1" applyProtection="1">
      <alignment horizontal="left" vertical="center"/>
      <protection locked="0"/>
    </xf>
    <xf numFmtId="3" fontId="103" fillId="33" borderId="125" xfId="23" applyNumberFormat="1" applyFont="1" applyFill="1" applyBorder="1" applyAlignment="1" applyProtection="1">
      <alignment horizontal="right" vertical="center"/>
      <protection locked="0"/>
    </xf>
    <xf numFmtId="3" fontId="103" fillId="33" borderId="124" xfId="23" applyNumberFormat="1" applyFont="1" applyFill="1" applyBorder="1" applyAlignment="1" applyProtection="1">
      <alignment horizontal="right" vertical="center"/>
      <protection locked="0"/>
    </xf>
    <xf numFmtId="177" fontId="108" fillId="33" borderId="128" xfId="43" applyNumberFormat="1" applyFont="1" applyFill="1" applyBorder="1" applyAlignment="1" applyProtection="1">
      <alignment horizontal="right" vertical="center"/>
      <protection locked="0"/>
    </xf>
    <xf numFmtId="177" fontId="108" fillId="33" borderId="129" xfId="43" applyNumberFormat="1" applyFont="1" applyFill="1" applyBorder="1" applyAlignment="1" applyProtection="1">
      <alignment horizontal="right" vertical="center"/>
      <protection locked="0"/>
    </xf>
    <xf numFmtId="3" fontId="108" fillId="33" borderId="130" xfId="23" applyNumberFormat="1" applyFont="1" applyFill="1" applyBorder="1" applyAlignment="1" applyProtection="1">
      <alignment horizontal="left" vertical="center"/>
      <protection locked="0"/>
    </xf>
    <xf numFmtId="177" fontId="108" fillId="33" borderId="131" xfId="43" applyNumberFormat="1" applyFont="1" applyFill="1" applyBorder="1" applyAlignment="1" applyProtection="1">
      <alignment horizontal="right" vertical="center"/>
      <protection locked="0"/>
    </xf>
    <xf numFmtId="177" fontId="108" fillId="33" borderId="132" xfId="43" applyNumberFormat="1" applyFont="1" applyFill="1" applyBorder="1" applyAlignment="1" applyProtection="1">
      <alignment horizontal="right" vertical="center"/>
      <protection locked="0"/>
    </xf>
    <xf numFmtId="3" fontId="108" fillId="33" borderId="131" xfId="23" applyNumberFormat="1" applyFont="1" applyFill="1" applyBorder="1" applyAlignment="1" applyProtection="1">
      <alignment horizontal="left" vertical="center"/>
      <protection locked="0"/>
    </xf>
    <xf numFmtId="3" fontId="108" fillId="33" borderId="133" xfId="23" applyNumberFormat="1" applyFont="1" applyFill="1" applyBorder="1" applyAlignment="1" applyProtection="1">
      <alignment horizontal="left" vertical="center"/>
      <protection locked="0"/>
    </xf>
    <xf numFmtId="3" fontId="108" fillId="33" borderId="134" xfId="23" applyNumberFormat="1" applyFont="1" applyFill="1" applyBorder="1" applyAlignment="1" applyProtection="1">
      <alignment horizontal="left" vertical="center"/>
      <protection locked="0"/>
    </xf>
    <xf numFmtId="3" fontId="108" fillId="33" borderId="135" xfId="23" applyNumberFormat="1" applyFont="1" applyFill="1" applyBorder="1" applyAlignment="1" applyProtection="1">
      <alignment horizontal="left" vertical="center"/>
      <protection locked="0"/>
    </xf>
    <xf numFmtId="41" fontId="108" fillId="33" borderId="128" xfId="23" applyNumberFormat="1" applyFont="1" applyFill="1" applyBorder="1" applyAlignment="1" applyProtection="1">
      <alignment horizontal="right" vertical="center"/>
      <protection locked="0"/>
    </xf>
    <xf numFmtId="3" fontId="108" fillId="33" borderId="128" xfId="23" applyNumberFormat="1" applyFont="1" applyFill="1" applyBorder="1" applyAlignment="1" applyProtection="1">
      <alignment horizontal="center" vertical="center"/>
      <protection locked="0"/>
    </xf>
    <xf numFmtId="3" fontId="108" fillId="33" borderId="128" xfId="23" applyNumberFormat="1" applyFont="1" applyFill="1" applyBorder="1" applyAlignment="1" applyProtection="1">
      <alignment horizontal="left" vertical="center"/>
      <protection locked="0"/>
    </xf>
    <xf numFmtId="3" fontId="108" fillId="33" borderId="136" xfId="23" applyNumberFormat="1" applyFont="1" applyFill="1" applyBorder="1" applyAlignment="1" applyProtection="1">
      <alignment horizontal="center" vertical="center"/>
      <protection locked="0"/>
    </xf>
    <xf numFmtId="3" fontId="108" fillId="33" borderId="129" xfId="23" applyNumberFormat="1" applyFont="1" applyFill="1" applyBorder="1" applyAlignment="1" applyProtection="1">
      <alignment horizontal="left" vertical="center"/>
      <protection locked="0"/>
    </xf>
    <xf numFmtId="3" fontId="108" fillId="33" borderId="137" xfId="23" applyNumberFormat="1" applyFont="1" applyFill="1" applyBorder="1" applyAlignment="1" applyProtection="1">
      <alignment horizontal="left" vertical="center"/>
      <protection locked="0"/>
    </xf>
    <xf numFmtId="3" fontId="108" fillId="33" borderId="138" xfId="23" applyNumberFormat="1" applyFont="1" applyFill="1" applyBorder="1" applyAlignment="1" applyProtection="1">
      <alignment horizontal="left" vertical="center"/>
      <protection locked="0"/>
    </xf>
    <xf numFmtId="41" fontId="108" fillId="33" borderId="131" xfId="23" applyNumberFormat="1" applyFont="1" applyFill="1" applyBorder="1" applyAlignment="1" applyProtection="1">
      <alignment horizontal="right" vertical="center"/>
      <protection locked="0"/>
    </xf>
    <xf numFmtId="41" fontId="108" fillId="33" borderId="132" xfId="23" applyNumberFormat="1" applyFont="1" applyFill="1" applyBorder="1" applyAlignment="1" applyProtection="1">
      <alignment horizontal="right" vertical="center"/>
      <protection locked="0"/>
    </xf>
    <xf numFmtId="3" fontId="108" fillId="33" borderId="139" xfId="23" applyNumberFormat="1" applyFont="1" applyFill="1" applyBorder="1" applyAlignment="1" applyProtection="1">
      <alignment horizontal="center" vertical="center"/>
      <protection locked="0"/>
    </xf>
    <xf numFmtId="181" fontId="108" fillId="33" borderId="131" xfId="23" applyNumberFormat="1" applyFont="1" applyFill="1" applyBorder="1" applyAlignment="1" applyProtection="1">
      <alignment horizontal="center" vertical="center"/>
      <protection locked="0"/>
    </xf>
    <xf numFmtId="3" fontId="108" fillId="33" borderId="132" xfId="23" applyNumberFormat="1" applyFont="1" applyFill="1" applyBorder="1" applyAlignment="1" applyProtection="1">
      <alignment horizontal="center" vertical="center"/>
      <protection locked="0"/>
    </xf>
    <xf numFmtId="3" fontId="108" fillId="33" borderId="131" xfId="23" applyNumberFormat="1" applyFont="1" applyFill="1" applyBorder="1" applyAlignment="1" applyProtection="1">
      <alignment horizontal="center" vertical="center"/>
      <protection locked="0"/>
    </xf>
    <xf numFmtId="3" fontId="108" fillId="33" borderId="132" xfId="23" applyNumberFormat="1" applyFont="1" applyFill="1" applyBorder="1" applyAlignment="1" applyProtection="1">
      <alignment horizontal="left" vertical="center"/>
      <protection locked="0"/>
    </xf>
    <xf numFmtId="3" fontId="108" fillId="33" borderId="139" xfId="23" applyNumberFormat="1" applyFont="1" applyFill="1" applyBorder="1" applyAlignment="1" applyProtection="1">
      <alignment horizontal="right" vertical="center"/>
      <protection locked="0"/>
    </xf>
    <xf numFmtId="3" fontId="108" fillId="33" borderId="131" xfId="23" applyNumberFormat="1" applyFont="1" applyFill="1" applyBorder="1" applyAlignment="1" applyProtection="1">
      <alignment horizontal="right" vertical="center"/>
      <protection locked="0"/>
    </xf>
    <xf numFmtId="3" fontId="108" fillId="33" borderId="140" xfId="23" applyNumberFormat="1" applyFont="1" applyFill="1" applyBorder="1" applyAlignment="1" applyProtection="1">
      <alignment horizontal="center" vertical="center"/>
      <protection locked="0"/>
    </xf>
    <xf numFmtId="0" fontId="108" fillId="34" borderId="58" xfId="0" applyFont="1" applyFill="1" applyBorder="1" applyAlignment="1" applyProtection="1">
      <alignment vertical="center"/>
      <protection locked="0"/>
    </xf>
    <xf numFmtId="0" fontId="108" fillId="34" borderId="58" xfId="0" applyFont="1" applyFill="1" applyBorder="1" applyAlignment="1" applyProtection="1">
      <alignment horizontal="center" vertical="center"/>
      <protection locked="0"/>
    </xf>
    <xf numFmtId="0" fontId="103" fillId="34" borderId="0" xfId="23" applyFont="1" applyFill="1" applyBorder="1" applyAlignment="1" applyProtection="1">
      <alignment horizontal="left" vertical="center"/>
      <protection locked="0"/>
    </xf>
    <xf numFmtId="9" fontId="103" fillId="34" borderId="0" xfId="23" applyNumberFormat="1" applyFont="1" applyFill="1" applyBorder="1" applyAlignment="1" applyProtection="1">
      <alignment horizontal="center" vertical="center" wrapText="1"/>
      <protection locked="0"/>
    </xf>
    <xf numFmtId="0" fontId="103" fillId="34" borderId="58" xfId="23" applyFont="1" applyFill="1" applyBorder="1" applyAlignment="1" applyProtection="1">
      <alignment horizontal="left" vertical="center"/>
      <protection locked="0"/>
    </xf>
    <xf numFmtId="9" fontId="103" fillId="34" borderId="58" xfId="23" applyNumberFormat="1" applyFont="1" applyFill="1" applyBorder="1" applyAlignment="1" applyProtection="1">
      <alignment horizontal="center" vertical="center" wrapText="1"/>
      <protection locked="0"/>
    </xf>
    <xf numFmtId="0" fontId="108" fillId="34" borderId="58" xfId="23" applyFont="1" applyFill="1" applyBorder="1" applyAlignment="1" applyProtection="1">
      <alignment horizontal="left" vertical="center"/>
      <protection locked="0"/>
    </xf>
    <xf numFmtId="0" fontId="122" fillId="34" borderId="0" xfId="0" applyFont="1" applyFill="1" applyBorder="1" applyAlignment="1" applyProtection="1">
      <alignment horizontal="right" vertical="center"/>
      <protection locked="0"/>
    </xf>
    <xf numFmtId="177" fontId="89" fillId="34" borderId="0" xfId="0" applyNumberFormat="1" applyFont="1" applyFill="1" applyBorder="1" applyAlignment="1" applyProtection="1">
      <alignment/>
      <protection locked="0"/>
    </xf>
    <xf numFmtId="41" fontId="108" fillId="42" borderId="129" xfId="23" applyNumberFormat="1" applyFont="1" applyFill="1" applyBorder="1" applyAlignment="1" applyProtection="1">
      <alignment horizontal="right" vertical="center"/>
      <protection locked="0"/>
    </xf>
    <xf numFmtId="3" fontId="108" fillId="35" borderId="92" xfId="43" applyNumberFormat="1" applyFont="1" applyFill="1" applyBorder="1" applyAlignment="1" applyProtection="1">
      <alignment horizontal="right" vertical="center"/>
      <protection locked="0"/>
    </xf>
    <xf numFmtId="3" fontId="108" fillId="42" borderId="128" xfId="43" applyNumberFormat="1" applyFont="1" applyFill="1" applyBorder="1" applyAlignment="1" applyProtection="1">
      <alignment horizontal="right" vertical="center"/>
      <protection locked="0"/>
    </xf>
    <xf numFmtId="3" fontId="103" fillId="33" borderId="94" xfId="43" applyNumberFormat="1" applyFont="1" applyFill="1" applyBorder="1" applyAlignment="1" applyProtection="1">
      <alignment horizontal="right" vertical="center"/>
      <protection locked="0"/>
    </xf>
    <xf numFmtId="3" fontId="103" fillId="33" borderId="97" xfId="43" applyNumberFormat="1" applyFont="1" applyFill="1" applyBorder="1" applyAlignment="1" applyProtection="1">
      <alignment horizontal="right" vertical="center"/>
      <protection locked="0"/>
    </xf>
    <xf numFmtId="3" fontId="103" fillId="37" borderId="97" xfId="43" applyNumberFormat="1" applyFont="1" applyFill="1" applyBorder="1" applyAlignment="1" applyProtection="1">
      <alignment horizontal="right" vertical="center"/>
      <protection locked="0"/>
    </xf>
    <xf numFmtId="3" fontId="103" fillId="37" borderId="99" xfId="43" applyNumberFormat="1" applyFont="1" applyFill="1" applyBorder="1" applyAlignment="1" applyProtection="1">
      <alignment horizontal="right" vertical="center"/>
      <protection locked="0"/>
    </xf>
    <xf numFmtId="3" fontId="108" fillId="33" borderId="131" xfId="43" applyNumberFormat="1" applyFont="1" applyFill="1" applyBorder="1" applyAlignment="1" applyProtection="1">
      <alignment horizontal="right" vertical="center"/>
      <protection locked="0"/>
    </xf>
    <xf numFmtId="41" fontId="108" fillId="42" borderId="129" xfId="43" applyNumberFormat="1" applyFont="1" applyFill="1" applyBorder="1" applyAlignment="1" applyProtection="1">
      <alignment horizontal="right" vertical="center"/>
      <protection locked="0"/>
    </xf>
    <xf numFmtId="41" fontId="103" fillId="33" borderId="95" xfId="43" applyNumberFormat="1" applyFont="1" applyFill="1" applyBorder="1" applyAlignment="1" applyProtection="1">
      <alignment horizontal="right" vertical="center"/>
      <protection locked="0"/>
    </xf>
    <xf numFmtId="41" fontId="103" fillId="33" borderId="98" xfId="43" applyNumberFormat="1" applyFont="1" applyFill="1" applyBorder="1" applyAlignment="1" applyProtection="1">
      <alignment horizontal="right" vertical="center"/>
      <protection locked="0"/>
    </xf>
    <xf numFmtId="41" fontId="103" fillId="37" borderId="98" xfId="43" applyNumberFormat="1" applyFont="1" applyFill="1" applyBorder="1" applyAlignment="1" applyProtection="1">
      <alignment horizontal="right" vertical="center"/>
      <protection locked="0"/>
    </xf>
    <xf numFmtId="41" fontId="103" fillId="37" borderId="100" xfId="43" applyNumberFormat="1" applyFont="1" applyFill="1" applyBorder="1" applyAlignment="1" applyProtection="1">
      <alignment horizontal="right" vertical="center"/>
      <protection locked="0"/>
    </xf>
    <xf numFmtId="41" fontId="108" fillId="33" borderId="132" xfId="43" applyNumberFormat="1" applyFont="1" applyFill="1" applyBorder="1" applyAlignment="1" applyProtection="1">
      <alignment horizontal="right" vertical="center"/>
      <protection locked="0"/>
    </xf>
    <xf numFmtId="41" fontId="103" fillId="37" borderId="113" xfId="23" applyNumberFormat="1" applyFont="1" applyFill="1" applyBorder="1" applyAlignment="1" applyProtection="1">
      <alignment horizontal="right" vertical="center"/>
      <protection locked="0"/>
    </xf>
    <xf numFmtId="41" fontId="103" fillId="37" borderId="119" xfId="23" applyNumberFormat="1" applyFont="1" applyFill="1" applyBorder="1" applyAlignment="1" applyProtection="1">
      <alignment horizontal="right" vertical="center"/>
      <protection locked="0"/>
    </xf>
    <xf numFmtId="41" fontId="103" fillId="33" borderId="119" xfId="23" applyNumberFormat="1" applyFont="1" applyFill="1" applyBorder="1" applyAlignment="1" applyProtection="1">
      <alignment horizontal="right" vertical="center"/>
      <protection locked="0"/>
    </xf>
    <xf numFmtId="41" fontId="103" fillId="42" borderId="119" xfId="23" applyNumberFormat="1" applyFont="1" applyFill="1" applyBorder="1" applyAlignment="1" applyProtection="1">
      <alignment horizontal="right" vertical="center"/>
      <protection locked="0"/>
    </xf>
    <xf numFmtId="41" fontId="103" fillId="37" borderId="124" xfId="23" applyNumberFormat="1" applyFont="1" applyFill="1" applyBorder="1" applyAlignment="1" applyProtection="1">
      <alignment horizontal="right" vertical="center"/>
      <protection locked="0"/>
    </xf>
    <xf numFmtId="177" fontId="7" fillId="33" borderId="0" xfId="43" applyNumberFormat="1" applyFont="1" applyFill="1" applyBorder="1" applyAlignment="1" applyProtection="1">
      <alignment horizontal="right" vertical="center"/>
      <protection locked="0"/>
    </xf>
    <xf numFmtId="41" fontId="103" fillId="37" borderId="114" xfId="23" applyNumberFormat="1" applyFont="1" applyFill="1" applyBorder="1" applyAlignment="1" applyProtection="1">
      <alignment horizontal="right" vertical="center"/>
      <protection locked="0"/>
    </xf>
    <xf numFmtId="41" fontId="103" fillId="37" borderId="51" xfId="23" applyNumberFormat="1" applyFont="1" applyFill="1" applyBorder="1" applyAlignment="1" applyProtection="1">
      <alignment horizontal="right" vertical="center"/>
      <protection locked="0"/>
    </xf>
    <xf numFmtId="41" fontId="103" fillId="33" borderId="51" xfId="23" applyNumberFormat="1" applyFont="1" applyFill="1" applyBorder="1" applyAlignment="1" applyProtection="1">
      <alignment horizontal="right" vertical="center"/>
      <protection locked="0"/>
    </xf>
    <xf numFmtId="41" fontId="103" fillId="37" borderId="125" xfId="23" applyNumberFormat="1" applyFont="1" applyFill="1" applyBorder="1" applyAlignment="1" applyProtection="1">
      <alignment horizontal="right" vertical="center"/>
      <protection locked="0"/>
    </xf>
    <xf numFmtId="41" fontId="108" fillId="33" borderId="141" xfId="23" applyNumberFormat="1" applyFont="1" applyFill="1" applyBorder="1" applyAlignment="1" applyProtection="1">
      <alignment horizontal="left" vertical="center"/>
      <protection locked="0"/>
    </xf>
    <xf numFmtId="41" fontId="108" fillId="33" borderId="128" xfId="23" applyNumberFormat="1" applyFont="1" applyFill="1" applyBorder="1" applyAlignment="1" applyProtection="1">
      <alignment horizontal="left" vertical="center"/>
      <protection locked="0"/>
    </xf>
    <xf numFmtId="41" fontId="108" fillId="33" borderId="138" xfId="23" applyNumberFormat="1" applyFont="1" applyFill="1" applyBorder="1" applyAlignment="1" applyProtection="1">
      <alignment horizontal="left" vertical="center"/>
      <protection locked="0"/>
    </xf>
    <xf numFmtId="41" fontId="108" fillId="33" borderId="131" xfId="23" applyNumberFormat="1" applyFont="1" applyFill="1" applyBorder="1" applyAlignment="1" applyProtection="1">
      <alignment horizontal="left" vertical="center"/>
      <protection locked="0"/>
    </xf>
    <xf numFmtId="41" fontId="108" fillId="35" borderId="93" xfId="43" applyNumberFormat="1" applyFont="1" applyFill="1" applyBorder="1" applyAlignment="1" applyProtection="1">
      <alignment horizontal="right" vertical="center"/>
      <protection locked="0"/>
    </xf>
    <xf numFmtId="3" fontId="108" fillId="42" borderId="136" xfId="23" applyNumberFormat="1" applyFont="1" applyFill="1" applyBorder="1" applyAlignment="1" applyProtection="1">
      <alignment horizontal="center" vertical="center"/>
      <protection locked="0"/>
    </xf>
    <xf numFmtId="181" fontId="108" fillId="42" borderId="128" xfId="23" applyNumberFormat="1" applyFont="1" applyFill="1" applyBorder="1" applyAlignment="1" applyProtection="1">
      <alignment horizontal="center" vertical="center"/>
      <protection locked="0"/>
    </xf>
    <xf numFmtId="3" fontId="108" fillId="42" borderId="129" xfId="23" applyNumberFormat="1" applyFont="1" applyFill="1" applyBorder="1" applyAlignment="1" applyProtection="1">
      <alignment horizontal="center" vertical="center"/>
      <protection locked="0"/>
    </xf>
    <xf numFmtId="177" fontId="108" fillId="36" borderId="142" xfId="43" applyNumberFormat="1" applyFont="1" applyFill="1" applyBorder="1" applyAlignment="1" applyProtection="1">
      <alignment horizontal="left" vertical="center"/>
      <protection locked="0"/>
    </xf>
    <xf numFmtId="3" fontId="119" fillId="42" borderId="56" xfId="23" applyNumberFormat="1" applyFont="1" applyFill="1" applyBorder="1" applyAlignment="1" applyProtection="1">
      <alignment horizontal="left" vertical="center"/>
      <protection locked="0"/>
    </xf>
    <xf numFmtId="3" fontId="103" fillId="33" borderId="32" xfId="23" applyNumberFormat="1" applyFont="1" applyFill="1" applyBorder="1" applyAlignment="1" applyProtection="1">
      <alignment horizontal="left" vertical="center"/>
      <protection locked="0"/>
    </xf>
    <xf numFmtId="3" fontId="103" fillId="33" borderId="35" xfId="23" applyNumberFormat="1" applyFont="1" applyFill="1" applyBorder="1" applyAlignment="1" applyProtection="1">
      <alignment horizontal="left" vertical="center"/>
      <protection locked="0"/>
    </xf>
    <xf numFmtId="3" fontId="103" fillId="33" borderId="46" xfId="23" applyNumberFormat="1" applyFont="1" applyFill="1" applyBorder="1" applyAlignment="1" applyProtection="1">
      <alignment horizontal="left" vertical="center"/>
      <protection locked="0"/>
    </xf>
    <xf numFmtId="3" fontId="103" fillId="33" borderId="143" xfId="23" applyNumberFormat="1" applyFont="1" applyFill="1" applyBorder="1" applyAlignment="1" applyProtection="1">
      <alignment horizontal="left" vertical="center"/>
      <protection locked="0"/>
    </xf>
    <xf numFmtId="3" fontId="103" fillId="33" borderId="144" xfId="23" applyNumberFormat="1" applyFont="1" applyFill="1" applyBorder="1" applyAlignment="1" applyProtection="1">
      <alignment horizontal="left" vertical="center"/>
      <protection locked="0"/>
    </xf>
    <xf numFmtId="177" fontId="108" fillId="36" borderId="15" xfId="43" applyNumberFormat="1" applyFont="1" applyFill="1" applyBorder="1" applyAlignment="1" applyProtection="1">
      <alignment horizontal="left" vertical="center"/>
      <protection locked="0"/>
    </xf>
    <xf numFmtId="41" fontId="110" fillId="33" borderId="46" xfId="23" applyNumberFormat="1" applyFont="1" applyFill="1" applyBorder="1" applyAlignment="1" applyProtection="1">
      <alignment horizontal="right" vertical="center"/>
      <protection locked="0"/>
    </xf>
    <xf numFmtId="41" fontId="110" fillId="33" borderId="47" xfId="23" applyNumberFormat="1" applyFont="1" applyFill="1" applyBorder="1" applyAlignment="1" applyProtection="1">
      <alignment horizontal="right" vertical="center"/>
      <protection locked="0"/>
    </xf>
    <xf numFmtId="41" fontId="110" fillId="33" borderId="35" xfId="23" applyNumberFormat="1" applyFont="1" applyFill="1" applyBorder="1" applyAlignment="1" applyProtection="1">
      <alignment horizontal="right" vertical="center"/>
      <protection locked="0"/>
    </xf>
    <xf numFmtId="3" fontId="115" fillId="42" borderId="56" xfId="23" applyNumberFormat="1" applyFont="1" applyFill="1" applyBorder="1" applyAlignment="1" applyProtection="1">
      <alignment horizontal="left" vertical="center"/>
      <protection locked="0"/>
    </xf>
    <xf numFmtId="41" fontId="110" fillId="33" borderId="63" xfId="23" applyNumberFormat="1" applyFont="1" applyFill="1" applyBorder="1" applyAlignment="1" applyProtection="1">
      <alignment horizontal="right" vertical="center"/>
      <protection locked="0"/>
    </xf>
    <xf numFmtId="3" fontId="108" fillId="42" borderId="56" xfId="23" applyNumberFormat="1" applyFont="1" applyFill="1" applyBorder="1" applyAlignment="1" applyProtection="1">
      <alignment horizontal="left" vertical="center"/>
      <protection locked="0"/>
    </xf>
    <xf numFmtId="3" fontId="108" fillId="33" borderId="145" xfId="23" applyNumberFormat="1" applyFont="1" applyFill="1" applyBorder="1" applyAlignment="1" applyProtection="1">
      <alignment horizontal="left" vertical="center"/>
      <protection locked="0"/>
    </xf>
    <xf numFmtId="3" fontId="103" fillId="33" borderId="146" xfId="23" applyNumberFormat="1" applyFont="1" applyFill="1" applyBorder="1" applyAlignment="1" applyProtection="1">
      <alignment horizontal="left" vertical="center"/>
      <protection locked="0"/>
    </xf>
    <xf numFmtId="3" fontId="103" fillId="33" borderId="47" xfId="23" applyNumberFormat="1" applyFont="1" applyFill="1" applyBorder="1" applyAlignment="1" applyProtection="1">
      <alignment horizontal="left" vertical="center"/>
      <protection locked="0"/>
    </xf>
    <xf numFmtId="3" fontId="103" fillId="37" borderId="47" xfId="23" applyNumberFormat="1" applyFont="1" applyFill="1" applyBorder="1" applyAlignment="1" applyProtection="1">
      <alignment horizontal="left" vertical="center"/>
      <protection locked="0"/>
    </xf>
    <xf numFmtId="3" fontId="103" fillId="37" borderId="147" xfId="23" applyNumberFormat="1" applyFont="1" applyFill="1" applyBorder="1" applyAlignment="1" applyProtection="1">
      <alignment horizontal="left" vertical="center"/>
      <protection locked="0"/>
    </xf>
    <xf numFmtId="3" fontId="108" fillId="33" borderId="148" xfId="23" applyNumberFormat="1" applyFont="1" applyFill="1" applyBorder="1" applyAlignment="1" applyProtection="1">
      <alignment horizontal="left" vertical="center"/>
      <protection locked="0"/>
    </xf>
    <xf numFmtId="3" fontId="103" fillId="37" borderId="149" xfId="23" applyNumberFormat="1" applyFont="1" applyFill="1" applyBorder="1" applyAlignment="1" applyProtection="1">
      <alignment horizontal="left" vertical="center"/>
      <protection locked="0"/>
    </xf>
    <xf numFmtId="3" fontId="103" fillId="37" borderId="150" xfId="23" applyNumberFormat="1" applyFont="1" applyFill="1" applyBorder="1" applyAlignment="1" applyProtection="1">
      <alignment horizontal="left" vertical="center"/>
      <protection locked="0"/>
    </xf>
    <xf numFmtId="3" fontId="103" fillId="38" borderId="150" xfId="23" applyNumberFormat="1" applyFont="1" applyFill="1" applyBorder="1" applyAlignment="1" applyProtection="1">
      <alignment horizontal="left" vertical="center"/>
      <protection locked="0"/>
    </xf>
    <xf numFmtId="3" fontId="103" fillId="33" borderId="150" xfId="23" applyNumberFormat="1" applyFont="1" applyFill="1" applyBorder="1" applyAlignment="1" applyProtection="1">
      <alignment horizontal="left" vertical="center"/>
      <protection locked="0"/>
    </xf>
    <xf numFmtId="3" fontId="103" fillId="42" borderId="150" xfId="23" applyNumberFormat="1" applyFont="1" applyFill="1" applyBorder="1" applyAlignment="1" applyProtection="1">
      <alignment horizontal="left" vertical="center"/>
      <protection locked="0"/>
    </xf>
    <xf numFmtId="3" fontId="103" fillId="37" borderId="151" xfId="23" applyNumberFormat="1" applyFont="1" applyFill="1" applyBorder="1" applyAlignment="1" applyProtection="1">
      <alignment horizontal="left" vertical="center"/>
      <protection locked="0"/>
    </xf>
    <xf numFmtId="164" fontId="99" fillId="41" borderId="152" xfId="72" applyNumberFormat="1" applyFont="1" applyFill="1" applyBorder="1" applyAlignment="1" applyProtection="1">
      <alignment horizontal="center" vertical="center" wrapText="1"/>
      <protection locked="0"/>
    </xf>
    <xf numFmtId="49" fontId="106" fillId="41" borderId="15" xfId="72" applyNumberFormat="1" applyFont="1" applyFill="1" applyBorder="1" applyAlignment="1" applyProtection="1">
      <alignment horizontal="left" vertical="center" textRotation="90" wrapText="1"/>
      <protection locked="0"/>
    </xf>
    <xf numFmtId="3" fontId="103" fillId="33" borderId="153" xfId="23" applyNumberFormat="1" applyFont="1" applyFill="1" applyBorder="1" applyAlignment="1" applyProtection="1">
      <alignment horizontal="center" vertical="center"/>
      <protection locked="0"/>
    </xf>
    <xf numFmtId="3" fontId="103" fillId="33" borderId="50" xfId="23" applyNumberFormat="1" applyFont="1" applyFill="1" applyBorder="1" applyAlignment="1" applyProtection="1">
      <alignment horizontal="center" vertical="center"/>
      <protection locked="0"/>
    </xf>
    <xf numFmtId="3" fontId="108" fillId="42" borderId="128" xfId="23" applyNumberFormat="1" applyFont="1" applyFill="1" applyBorder="1" applyAlignment="1" applyProtection="1">
      <alignment horizontal="right" vertical="center"/>
      <protection locked="0"/>
    </xf>
    <xf numFmtId="3" fontId="108" fillId="42" borderId="128" xfId="23" applyNumberFormat="1" applyFont="1" applyFill="1" applyBorder="1" applyAlignment="1" applyProtection="1">
      <alignment horizontal="center" vertical="center"/>
      <protection locked="0"/>
    </xf>
    <xf numFmtId="3" fontId="108" fillId="42" borderId="154" xfId="23" applyNumberFormat="1" applyFont="1" applyFill="1" applyBorder="1" applyAlignment="1" applyProtection="1">
      <alignment horizontal="center" vertical="center"/>
      <protection locked="0"/>
    </xf>
    <xf numFmtId="3" fontId="108" fillId="42" borderId="136" xfId="23" applyNumberFormat="1" applyFont="1" applyFill="1" applyBorder="1" applyAlignment="1" applyProtection="1">
      <alignment horizontal="left" vertical="center"/>
      <protection locked="0"/>
    </xf>
    <xf numFmtId="3" fontId="103" fillId="42" borderId="49" xfId="23" applyNumberFormat="1" applyFont="1" applyFill="1" applyBorder="1" applyAlignment="1" applyProtection="1">
      <alignment horizontal="right" vertical="center"/>
      <protection locked="0"/>
    </xf>
    <xf numFmtId="3" fontId="103" fillId="42" borderId="114" xfId="23" applyNumberFormat="1" applyFont="1" applyFill="1" applyBorder="1" applyAlignment="1" applyProtection="1">
      <alignment horizontal="right" vertical="center"/>
      <protection locked="0"/>
    </xf>
    <xf numFmtId="0" fontId="122" fillId="33" borderId="0" xfId="0" applyFont="1" applyFill="1" applyBorder="1" applyAlignment="1">
      <alignment horizontal="right"/>
    </xf>
    <xf numFmtId="194" fontId="97" fillId="38" borderId="0" xfId="43" applyNumberFormat="1" applyFont="1" applyFill="1" applyAlignment="1" applyProtection="1">
      <alignment horizontal="center" vertical="center"/>
      <protection locked="0"/>
    </xf>
    <xf numFmtId="202" fontId="90" fillId="35" borderId="10" xfId="23" applyNumberFormat="1" applyFont="1" applyFill="1" applyBorder="1" applyAlignment="1" applyProtection="1">
      <alignment horizontal="center" vertical="center"/>
      <protection locked="0"/>
    </xf>
    <xf numFmtId="202" fontId="118" fillId="42" borderId="55" xfId="23" applyNumberFormat="1" applyFont="1" applyFill="1" applyBorder="1" applyAlignment="1" applyProtection="1">
      <alignment horizontal="left" vertical="center" indent="1"/>
      <protection locked="0"/>
    </xf>
    <xf numFmtId="202" fontId="103" fillId="33" borderId="30" xfId="23" applyNumberFormat="1" applyFont="1" applyFill="1" applyBorder="1" applyAlignment="1" applyProtection="1">
      <alignment horizontal="center" vertical="center"/>
      <protection locked="0"/>
    </xf>
    <xf numFmtId="202" fontId="103" fillId="33" borderId="36" xfId="23" applyNumberFormat="1" applyFont="1" applyFill="1" applyBorder="1" applyAlignment="1" applyProtection="1">
      <alignment horizontal="center" vertical="center"/>
      <protection locked="0"/>
    </xf>
    <xf numFmtId="202" fontId="103" fillId="33" borderId="41" xfId="23" applyNumberFormat="1" applyFont="1" applyFill="1" applyBorder="1" applyAlignment="1" applyProtection="1">
      <alignment horizontal="center" vertical="center"/>
      <protection locked="0"/>
    </xf>
    <xf numFmtId="202" fontId="103" fillId="33" borderId="44" xfId="23" applyNumberFormat="1" applyFont="1" applyFill="1" applyBorder="1" applyAlignment="1" applyProtection="1">
      <alignment horizontal="center" vertical="center"/>
      <protection locked="0"/>
    </xf>
    <xf numFmtId="202" fontId="103" fillId="33" borderId="40" xfId="23" applyNumberFormat="1" applyFont="1" applyFill="1" applyBorder="1" applyAlignment="1" applyProtection="1">
      <alignment horizontal="center" vertical="center"/>
      <protection locked="0"/>
    </xf>
    <xf numFmtId="202" fontId="101" fillId="35" borderId="10" xfId="23" applyNumberFormat="1" applyFont="1" applyFill="1" applyBorder="1" applyAlignment="1" applyProtection="1">
      <alignment vertical="center"/>
      <protection locked="0"/>
    </xf>
    <xf numFmtId="202" fontId="101" fillId="42" borderId="61" xfId="23" applyNumberFormat="1" applyFont="1" applyFill="1" applyBorder="1" applyAlignment="1" applyProtection="1">
      <alignment horizontal="left" vertical="center" indent="1"/>
      <protection locked="0"/>
    </xf>
    <xf numFmtId="202" fontId="116" fillId="42" borderId="55" xfId="23" applyNumberFormat="1" applyFont="1" applyFill="1" applyBorder="1" applyAlignment="1" applyProtection="1">
      <alignment horizontal="left" vertical="center" indent="1"/>
      <protection locked="0"/>
    </xf>
    <xf numFmtId="202" fontId="110" fillId="33" borderId="41" xfId="23" applyNumberFormat="1" applyFont="1" applyFill="1" applyBorder="1" applyAlignment="1" applyProtection="1">
      <alignment horizontal="center" vertical="center"/>
      <protection locked="0"/>
    </xf>
    <xf numFmtId="202" fontId="110" fillId="33" borderId="49" xfId="23" applyNumberFormat="1" applyFont="1" applyFill="1" applyBorder="1" applyAlignment="1" applyProtection="1">
      <alignment horizontal="center" vertical="center"/>
      <protection locked="0"/>
    </xf>
    <xf numFmtId="202" fontId="110" fillId="33" borderId="36" xfId="23" applyNumberFormat="1" applyFont="1" applyFill="1" applyBorder="1" applyAlignment="1" applyProtection="1">
      <alignment horizontal="center" vertical="center"/>
      <protection locked="0"/>
    </xf>
    <xf numFmtId="202" fontId="117" fillId="42" borderId="55" xfId="23" applyNumberFormat="1" applyFont="1" applyFill="1" applyBorder="1" applyAlignment="1" applyProtection="1">
      <alignment horizontal="left" vertical="center" indent="1"/>
      <protection locked="0"/>
    </xf>
    <xf numFmtId="202" fontId="110" fillId="33" borderId="65" xfId="23" applyNumberFormat="1" applyFont="1" applyFill="1" applyBorder="1" applyAlignment="1" applyProtection="1">
      <alignment horizontal="center" vertical="center"/>
      <protection locked="0"/>
    </xf>
    <xf numFmtId="202" fontId="101" fillId="42" borderId="58" xfId="23" applyNumberFormat="1" applyFont="1" applyFill="1" applyBorder="1" applyAlignment="1" applyProtection="1">
      <alignment horizontal="left" vertical="center" indent="1"/>
      <protection locked="0"/>
    </xf>
    <xf numFmtId="202" fontId="91" fillId="36" borderId="10" xfId="23" applyNumberFormat="1" applyFont="1" applyFill="1" applyBorder="1" applyAlignment="1" applyProtection="1">
      <alignment horizontal="center" vertical="center"/>
      <protection locked="0"/>
    </xf>
    <xf numFmtId="202" fontId="103" fillId="33" borderId="96" xfId="23" applyNumberFormat="1" applyFont="1" applyFill="1" applyBorder="1" applyAlignment="1" applyProtection="1">
      <alignment horizontal="center" vertical="center"/>
      <protection locked="0"/>
    </xf>
    <xf numFmtId="202" fontId="103" fillId="33" borderId="49" xfId="23" applyNumberFormat="1" applyFont="1" applyFill="1" applyBorder="1" applyAlignment="1" applyProtection="1">
      <alignment horizontal="center" vertical="center"/>
      <protection locked="0"/>
    </xf>
    <xf numFmtId="202" fontId="103" fillId="37" borderId="49" xfId="23" applyNumberFormat="1" applyFont="1" applyFill="1" applyBorder="1" applyAlignment="1" applyProtection="1">
      <alignment horizontal="center" vertical="center"/>
      <protection locked="0"/>
    </xf>
    <xf numFmtId="202" fontId="103" fillId="37" borderId="101" xfId="23" applyNumberFormat="1" applyFont="1" applyFill="1" applyBorder="1" applyAlignment="1" applyProtection="1">
      <alignment horizontal="center" vertical="center"/>
      <protection locked="0"/>
    </xf>
    <xf numFmtId="202" fontId="103" fillId="37" borderId="114" xfId="23" applyNumberFormat="1" applyFont="1" applyFill="1" applyBorder="1" applyAlignment="1" applyProtection="1">
      <alignment horizontal="center" vertical="center"/>
      <protection locked="0"/>
    </xf>
    <xf numFmtId="202" fontId="103" fillId="37" borderId="51" xfId="23" applyNumberFormat="1" applyFont="1" applyFill="1" applyBorder="1" applyAlignment="1" applyProtection="1">
      <alignment horizontal="center" vertical="center"/>
      <protection locked="0"/>
    </xf>
    <xf numFmtId="202" fontId="103" fillId="33" borderId="51" xfId="23" applyNumberFormat="1" applyFont="1" applyFill="1" applyBorder="1" applyAlignment="1" applyProtection="1">
      <alignment horizontal="center" vertical="center"/>
      <protection locked="0"/>
    </xf>
    <xf numFmtId="202" fontId="103" fillId="37" borderId="125" xfId="23" applyNumberFormat="1" applyFont="1" applyFill="1" applyBorder="1" applyAlignment="1" applyProtection="1">
      <alignment horizontal="center" vertical="center"/>
      <protection locked="0"/>
    </xf>
    <xf numFmtId="9" fontId="93" fillId="37" borderId="0" xfId="75" applyFont="1" applyFill="1" applyAlignment="1">
      <alignment vertical="center"/>
    </xf>
    <xf numFmtId="9" fontId="90" fillId="35" borderId="10" xfId="75" applyFont="1" applyFill="1" applyBorder="1" applyAlignment="1" applyProtection="1">
      <alignment horizontal="center" vertical="center"/>
      <protection locked="0"/>
    </xf>
    <xf numFmtId="9" fontId="118" fillId="42" borderId="55" xfId="75" applyFont="1" applyFill="1" applyBorder="1" applyAlignment="1" applyProtection="1">
      <alignment horizontal="left" vertical="center" indent="1"/>
      <protection locked="0"/>
    </xf>
    <xf numFmtId="9" fontId="103" fillId="33" borderId="30" xfId="75" applyFont="1" applyFill="1" applyBorder="1" applyAlignment="1" applyProtection="1">
      <alignment horizontal="center" vertical="center"/>
      <protection locked="0"/>
    </xf>
    <xf numFmtId="9" fontId="103" fillId="33" borderId="36" xfId="75" applyFont="1" applyFill="1" applyBorder="1" applyAlignment="1" applyProtection="1">
      <alignment horizontal="center" vertical="center"/>
      <protection locked="0"/>
    </xf>
    <xf numFmtId="9" fontId="103" fillId="33" borderId="41" xfId="75" applyFont="1" applyFill="1" applyBorder="1" applyAlignment="1" applyProtection="1">
      <alignment horizontal="center" vertical="center"/>
      <protection locked="0"/>
    </xf>
    <xf numFmtId="9" fontId="103" fillId="33" borderId="44" xfId="75" applyFont="1" applyFill="1" applyBorder="1" applyAlignment="1" applyProtection="1">
      <alignment horizontal="center" vertical="center"/>
      <protection locked="0"/>
    </xf>
    <xf numFmtId="9" fontId="103" fillId="33" borderId="40" xfId="75" applyFont="1" applyFill="1" applyBorder="1" applyAlignment="1" applyProtection="1">
      <alignment horizontal="center" vertical="center"/>
      <protection locked="0"/>
    </xf>
    <xf numFmtId="9" fontId="101" fillId="35" borderId="10" xfId="75" applyFont="1" applyFill="1" applyBorder="1" applyAlignment="1" applyProtection="1">
      <alignment vertical="center"/>
      <protection locked="0"/>
    </xf>
    <xf numFmtId="9" fontId="101" fillId="42" borderId="61" xfId="75" applyFont="1" applyFill="1" applyBorder="1" applyAlignment="1" applyProtection="1">
      <alignment horizontal="left" vertical="center" indent="1"/>
      <protection locked="0"/>
    </xf>
    <xf numFmtId="9" fontId="116" fillId="42" borderId="55" xfId="75" applyFont="1" applyFill="1" applyBorder="1" applyAlignment="1" applyProtection="1">
      <alignment horizontal="left" vertical="center" indent="1"/>
      <protection locked="0"/>
    </xf>
    <xf numFmtId="9" fontId="110" fillId="33" borderId="41" xfId="75" applyFont="1" applyFill="1" applyBorder="1" applyAlignment="1" applyProtection="1">
      <alignment horizontal="center" vertical="center"/>
      <protection locked="0"/>
    </xf>
    <xf numFmtId="9" fontId="110" fillId="33" borderId="49" xfId="75" applyFont="1" applyFill="1" applyBorder="1" applyAlignment="1" applyProtection="1">
      <alignment horizontal="center" vertical="center"/>
      <protection locked="0"/>
    </xf>
    <xf numFmtId="9" fontId="110" fillId="33" borderId="36" xfId="75" applyFont="1" applyFill="1" applyBorder="1" applyAlignment="1" applyProtection="1">
      <alignment horizontal="center" vertical="center"/>
      <protection locked="0"/>
    </xf>
    <xf numFmtId="9" fontId="117" fillId="42" borderId="55" xfId="75" applyFont="1" applyFill="1" applyBorder="1" applyAlignment="1" applyProtection="1">
      <alignment horizontal="left" vertical="center" indent="1"/>
      <protection locked="0"/>
    </xf>
    <xf numFmtId="9" fontId="110" fillId="33" borderId="65" xfId="75" applyFont="1" applyFill="1" applyBorder="1" applyAlignment="1" applyProtection="1">
      <alignment horizontal="center" vertical="center"/>
      <protection locked="0"/>
    </xf>
    <xf numFmtId="9" fontId="101" fillId="42" borderId="58" xfId="75" applyFont="1" applyFill="1" applyBorder="1" applyAlignment="1" applyProtection="1">
      <alignment horizontal="left" vertical="center" indent="1"/>
      <protection locked="0"/>
    </xf>
    <xf numFmtId="9" fontId="91" fillId="36" borderId="10" xfId="75" applyFont="1" applyFill="1" applyBorder="1" applyAlignment="1" applyProtection="1">
      <alignment horizontal="center" vertical="center"/>
      <protection locked="0"/>
    </xf>
    <xf numFmtId="9" fontId="108" fillId="33" borderId="128" xfId="75" applyFont="1" applyFill="1" applyBorder="1" applyAlignment="1" applyProtection="1">
      <alignment horizontal="left" vertical="center"/>
      <protection locked="0"/>
    </xf>
    <xf numFmtId="9" fontId="103" fillId="33" borderId="96" xfId="75" applyFont="1" applyFill="1" applyBorder="1" applyAlignment="1" applyProtection="1">
      <alignment horizontal="center" vertical="center"/>
      <protection locked="0"/>
    </xf>
    <xf numFmtId="9" fontId="103" fillId="33" borderId="49" xfId="75" applyFont="1" applyFill="1" applyBorder="1" applyAlignment="1" applyProtection="1">
      <alignment horizontal="center" vertical="center"/>
      <protection locked="0"/>
    </xf>
    <xf numFmtId="9" fontId="103" fillId="37" borderId="49" xfId="75" applyFont="1" applyFill="1" applyBorder="1" applyAlignment="1" applyProtection="1">
      <alignment horizontal="center" vertical="center"/>
      <protection locked="0"/>
    </xf>
    <xf numFmtId="9" fontId="103" fillId="37" borderId="101" xfId="75" applyFont="1" applyFill="1" applyBorder="1" applyAlignment="1" applyProtection="1">
      <alignment horizontal="center" vertical="center"/>
      <protection locked="0"/>
    </xf>
    <xf numFmtId="9" fontId="108" fillId="33" borderId="131" xfId="75" applyFont="1" applyFill="1" applyBorder="1" applyAlignment="1" applyProtection="1">
      <alignment horizontal="left" vertical="center"/>
      <protection locked="0"/>
    </xf>
    <xf numFmtId="9" fontId="103" fillId="37" borderId="114" xfId="75" applyFont="1" applyFill="1" applyBorder="1" applyAlignment="1" applyProtection="1">
      <alignment horizontal="center" vertical="center"/>
      <protection locked="0"/>
    </xf>
    <xf numFmtId="9" fontId="103" fillId="37" borderId="51" xfId="75" applyFont="1" applyFill="1" applyBorder="1" applyAlignment="1" applyProtection="1">
      <alignment horizontal="center" vertical="center"/>
      <protection locked="0"/>
    </xf>
    <xf numFmtId="9" fontId="103" fillId="33" borderId="51" xfId="75" applyFont="1" applyFill="1" applyBorder="1" applyAlignment="1" applyProtection="1">
      <alignment horizontal="center" vertical="center"/>
      <protection locked="0"/>
    </xf>
    <xf numFmtId="9" fontId="103" fillId="37" borderId="125" xfId="75" applyFont="1" applyFill="1" applyBorder="1" applyAlignment="1" applyProtection="1">
      <alignment horizontal="center" vertical="center"/>
      <protection locked="0"/>
    </xf>
    <xf numFmtId="9" fontId="89" fillId="34" borderId="0" xfId="75" applyFont="1" applyFill="1" applyBorder="1" applyAlignment="1" applyProtection="1">
      <alignment vertical="center"/>
      <protection locked="0"/>
    </xf>
    <xf numFmtId="41" fontId="103" fillId="33" borderId="36" xfId="23" applyNumberFormat="1" applyFont="1" applyFill="1" applyBorder="1" applyAlignment="1" applyProtection="1">
      <alignment horizontal="right" vertical="center"/>
      <protection locked="0"/>
    </xf>
    <xf numFmtId="41" fontId="108" fillId="36" borderId="155" xfId="43" applyNumberFormat="1" applyFont="1" applyFill="1" applyBorder="1" applyAlignment="1" applyProtection="1">
      <alignment horizontal="left" vertical="center"/>
      <protection locked="0"/>
    </xf>
    <xf numFmtId="41" fontId="108" fillId="35" borderId="156" xfId="43" applyNumberFormat="1" applyFont="1" applyFill="1" applyBorder="1" applyAlignment="1" applyProtection="1">
      <alignment horizontal="right" vertical="center"/>
      <protection locked="0"/>
    </xf>
    <xf numFmtId="41" fontId="90" fillId="35" borderId="20" xfId="23" applyNumberFormat="1" applyFont="1" applyFill="1" applyBorder="1" applyAlignment="1" applyProtection="1">
      <alignment horizontal="center" vertical="center"/>
      <protection locked="0"/>
    </xf>
    <xf numFmtId="41" fontId="119" fillId="42" borderId="157" xfId="23" applyNumberFormat="1" applyFont="1" applyFill="1" applyBorder="1" applyAlignment="1" applyProtection="1">
      <alignment horizontal="left" vertical="center"/>
      <protection locked="0"/>
    </xf>
    <xf numFmtId="41" fontId="118" fillId="42" borderId="158" xfId="23" applyNumberFormat="1" applyFont="1" applyFill="1" applyBorder="1" applyAlignment="1" applyProtection="1">
      <alignment horizontal="left" vertical="center" indent="1"/>
      <protection locked="0"/>
    </xf>
    <xf numFmtId="41" fontId="103" fillId="33" borderId="159" xfId="23" applyNumberFormat="1" applyFont="1" applyFill="1" applyBorder="1" applyAlignment="1" applyProtection="1">
      <alignment horizontal="left" vertical="center"/>
      <protection locked="0"/>
    </xf>
    <xf numFmtId="41" fontId="103" fillId="33" borderId="160" xfId="43" applyNumberFormat="1" applyFont="1" applyFill="1" applyBorder="1" applyAlignment="1" applyProtection="1">
      <alignment horizontal="right" vertical="center"/>
      <protection locked="0"/>
    </xf>
    <xf numFmtId="41" fontId="103" fillId="33" borderId="161" xfId="23" applyNumberFormat="1" applyFont="1" applyFill="1" applyBorder="1" applyAlignment="1" applyProtection="1">
      <alignment horizontal="center" vertical="center"/>
      <protection locked="0"/>
    </xf>
    <xf numFmtId="41" fontId="103" fillId="33" borderId="162" xfId="23" applyNumberFormat="1" applyFont="1" applyFill="1" applyBorder="1" applyAlignment="1" applyProtection="1">
      <alignment horizontal="left" vertical="center"/>
      <protection locked="0"/>
    </xf>
    <xf numFmtId="41" fontId="103" fillId="33" borderId="163" xfId="43" applyNumberFormat="1" applyFont="1" applyFill="1" applyBorder="1" applyAlignment="1" applyProtection="1">
      <alignment horizontal="right" vertical="center"/>
      <protection locked="0"/>
    </xf>
    <xf numFmtId="41" fontId="103" fillId="33" borderId="164" xfId="23" applyNumberFormat="1" applyFont="1" applyFill="1" applyBorder="1" applyAlignment="1" applyProtection="1">
      <alignment horizontal="center" vertical="center"/>
      <protection locked="0"/>
    </xf>
    <xf numFmtId="41" fontId="103" fillId="33" borderId="165" xfId="23" applyNumberFormat="1" applyFont="1" applyFill="1" applyBorder="1" applyAlignment="1" applyProtection="1">
      <alignment horizontal="left" vertical="center"/>
      <protection locked="0"/>
    </xf>
    <xf numFmtId="41" fontId="103" fillId="33" borderId="166" xfId="43" applyNumberFormat="1" applyFont="1" applyFill="1" applyBorder="1" applyAlignment="1" applyProtection="1">
      <alignment horizontal="right" vertical="center"/>
      <protection locked="0"/>
    </xf>
    <xf numFmtId="41" fontId="103" fillId="33" borderId="167" xfId="23" applyNumberFormat="1" applyFont="1" applyFill="1" applyBorder="1" applyAlignment="1" applyProtection="1">
      <alignment horizontal="center" vertical="center"/>
      <protection locked="0"/>
    </xf>
    <xf numFmtId="41" fontId="103" fillId="33" borderId="168" xfId="23" applyNumberFormat="1" applyFont="1" applyFill="1" applyBorder="1" applyAlignment="1" applyProtection="1">
      <alignment horizontal="left" vertical="center"/>
      <protection locked="0"/>
    </xf>
    <xf numFmtId="41" fontId="103" fillId="33" borderId="169" xfId="43" applyNumberFormat="1" applyFont="1" applyFill="1" applyBorder="1" applyAlignment="1" applyProtection="1">
      <alignment horizontal="right" vertical="center"/>
      <protection locked="0"/>
    </xf>
    <xf numFmtId="41" fontId="103" fillId="33" borderId="170" xfId="23" applyNumberFormat="1" applyFont="1" applyFill="1" applyBorder="1" applyAlignment="1" applyProtection="1">
      <alignment horizontal="center" vertical="center"/>
      <protection locked="0"/>
    </xf>
    <xf numFmtId="41" fontId="103" fillId="33" borderId="68" xfId="23" applyNumberFormat="1" applyFont="1" applyFill="1" applyBorder="1" applyAlignment="1" applyProtection="1">
      <alignment horizontal="left" vertical="center"/>
      <protection locked="0"/>
    </xf>
    <xf numFmtId="41" fontId="103" fillId="33" borderId="69" xfId="43" applyNumberFormat="1" applyFont="1" applyFill="1" applyBorder="1" applyAlignment="1" applyProtection="1">
      <alignment horizontal="right" vertical="center"/>
      <protection locked="0"/>
    </xf>
    <xf numFmtId="41" fontId="103" fillId="33" borderId="70" xfId="23" applyNumberFormat="1" applyFont="1" applyFill="1" applyBorder="1" applyAlignment="1" applyProtection="1">
      <alignment horizontal="center" vertical="center"/>
      <protection locked="0"/>
    </xf>
    <xf numFmtId="41" fontId="108" fillId="36" borderId="18" xfId="43" applyNumberFormat="1" applyFont="1" applyFill="1" applyBorder="1" applyAlignment="1" applyProtection="1">
      <alignment horizontal="left" vertical="center"/>
      <protection locked="0"/>
    </xf>
    <xf numFmtId="41" fontId="101" fillId="35" borderId="20" xfId="23" applyNumberFormat="1" applyFont="1" applyFill="1" applyBorder="1" applyAlignment="1" applyProtection="1">
      <alignment vertical="center"/>
      <protection locked="0"/>
    </xf>
    <xf numFmtId="41" fontId="108" fillId="42" borderId="171" xfId="23" applyNumberFormat="1" applyFont="1" applyFill="1" applyBorder="1" applyAlignment="1" applyProtection="1">
      <alignment horizontal="left" vertical="center" indent="1"/>
      <protection locked="0"/>
    </xf>
    <xf numFmtId="41" fontId="108" fillId="42" borderId="172" xfId="43" applyNumberFormat="1" applyFont="1" applyFill="1" applyBorder="1" applyAlignment="1" applyProtection="1">
      <alignment horizontal="left" vertical="center" indent="1"/>
      <protection locked="0"/>
    </xf>
    <xf numFmtId="41" fontId="101" fillId="42" borderId="173" xfId="23" applyNumberFormat="1" applyFont="1" applyFill="1" applyBorder="1" applyAlignment="1" applyProtection="1">
      <alignment horizontal="left" vertical="center" indent="1"/>
      <protection locked="0"/>
    </xf>
    <xf numFmtId="41" fontId="115" fillId="42" borderId="174" xfId="43" applyNumberFormat="1" applyFont="1" applyFill="1" applyBorder="1" applyAlignment="1" applyProtection="1">
      <alignment horizontal="left" vertical="center" indent="1"/>
      <protection locked="0"/>
    </xf>
    <xf numFmtId="41" fontId="116" fillId="42" borderId="158" xfId="23" applyNumberFormat="1" applyFont="1" applyFill="1" applyBorder="1" applyAlignment="1" applyProtection="1">
      <alignment horizontal="left" vertical="center" indent="1"/>
      <protection locked="0"/>
    </xf>
    <xf numFmtId="41" fontId="110" fillId="33" borderId="165" xfId="23" applyNumberFormat="1" applyFont="1" applyFill="1" applyBorder="1" applyAlignment="1" applyProtection="1">
      <alignment horizontal="right" vertical="center"/>
      <protection locked="0"/>
    </xf>
    <xf numFmtId="41" fontId="110" fillId="33" borderId="166" xfId="43" applyNumberFormat="1" applyFont="1" applyFill="1" applyBorder="1" applyAlignment="1" applyProtection="1">
      <alignment horizontal="right" vertical="center"/>
      <protection locked="0"/>
    </xf>
    <xf numFmtId="41" fontId="110" fillId="33" borderId="167" xfId="23" applyNumberFormat="1" applyFont="1" applyFill="1" applyBorder="1" applyAlignment="1" applyProtection="1">
      <alignment horizontal="center" vertical="center"/>
      <protection locked="0"/>
    </xf>
    <xf numFmtId="41" fontId="110" fillId="33" borderId="175" xfId="23" applyNumberFormat="1" applyFont="1" applyFill="1" applyBorder="1" applyAlignment="1" applyProtection="1">
      <alignment horizontal="right" vertical="center"/>
      <protection locked="0"/>
    </xf>
    <xf numFmtId="41" fontId="110" fillId="33" borderId="176" xfId="43" applyNumberFormat="1" applyFont="1" applyFill="1" applyBorder="1" applyAlignment="1" applyProtection="1">
      <alignment horizontal="right" vertical="center"/>
      <protection locked="0"/>
    </xf>
    <xf numFmtId="41" fontId="110" fillId="33" borderId="177" xfId="23" applyNumberFormat="1" applyFont="1" applyFill="1" applyBorder="1" applyAlignment="1" applyProtection="1">
      <alignment horizontal="center" vertical="center"/>
      <protection locked="0"/>
    </xf>
    <xf numFmtId="41" fontId="110" fillId="33" borderId="162" xfId="23" applyNumberFormat="1" applyFont="1" applyFill="1" applyBorder="1" applyAlignment="1" applyProtection="1">
      <alignment horizontal="right" vertical="center"/>
      <protection locked="0"/>
    </xf>
    <xf numFmtId="41" fontId="110" fillId="33" borderId="163" xfId="43" applyNumberFormat="1" applyFont="1" applyFill="1" applyBorder="1" applyAlignment="1" applyProtection="1">
      <alignment horizontal="right" vertical="center"/>
      <protection locked="0"/>
    </xf>
    <xf numFmtId="41" fontId="110" fillId="33" borderId="164" xfId="23" applyNumberFormat="1" applyFont="1" applyFill="1" applyBorder="1" applyAlignment="1" applyProtection="1">
      <alignment horizontal="center" vertical="center"/>
      <protection locked="0"/>
    </xf>
    <xf numFmtId="41" fontId="115" fillId="42" borderId="174" xfId="43" applyNumberFormat="1" applyFont="1" applyFill="1" applyBorder="1" applyAlignment="1" applyProtection="1">
      <alignment horizontal="right" vertical="center"/>
      <protection locked="0"/>
    </xf>
    <xf numFmtId="41" fontId="115" fillId="42" borderId="157" xfId="23" applyNumberFormat="1" applyFont="1" applyFill="1" applyBorder="1" applyAlignment="1" applyProtection="1">
      <alignment horizontal="left" vertical="center"/>
      <protection locked="0"/>
    </xf>
    <xf numFmtId="41" fontId="117" fillId="42" borderId="158" xfId="23" applyNumberFormat="1" applyFont="1" applyFill="1" applyBorder="1" applyAlignment="1" applyProtection="1">
      <alignment horizontal="left" vertical="center" indent="1"/>
      <protection locked="0"/>
    </xf>
    <xf numFmtId="41" fontId="110" fillId="33" borderId="178" xfId="23" applyNumberFormat="1" applyFont="1" applyFill="1" applyBorder="1" applyAlignment="1" applyProtection="1">
      <alignment horizontal="right" vertical="center"/>
      <protection locked="0"/>
    </xf>
    <xf numFmtId="41" fontId="110" fillId="33" borderId="179" xfId="43" applyNumberFormat="1" applyFont="1" applyFill="1" applyBorder="1" applyAlignment="1" applyProtection="1">
      <alignment horizontal="right" vertical="center"/>
      <protection locked="0"/>
    </xf>
    <xf numFmtId="41" fontId="110" fillId="33" borderId="180" xfId="23" applyNumberFormat="1" applyFont="1" applyFill="1" applyBorder="1" applyAlignment="1" applyProtection="1">
      <alignment horizontal="center" vertical="center"/>
      <protection locked="0"/>
    </xf>
    <xf numFmtId="41" fontId="108" fillId="42" borderId="181" xfId="43" applyNumberFormat="1" applyFont="1" applyFill="1" applyBorder="1" applyAlignment="1" applyProtection="1">
      <alignment horizontal="left" vertical="center" indent="1"/>
      <protection locked="0"/>
    </xf>
    <xf numFmtId="41" fontId="101" fillId="42" borderId="182" xfId="23" applyNumberFormat="1" applyFont="1" applyFill="1" applyBorder="1" applyAlignment="1" applyProtection="1">
      <alignment horizontal="left" vertical="center" indent="1"/>
      <protection locked="0"/>
    </xf>
    <xf numFmtId="41" fontId="91" fillId="36" borderId="20" xfId="23" applyNumberFormat="1" applyFont="1" applyFill="1" applyBorder="1" applyAlignment="1" applyProtection="1">
      <alignment horizontal="center" vertical="center"/>
      <protection locked="0"/>
    </xf>
    <xf numFmtId="41" fontId="108" fillId="33" borderId="183" xfId="23" applyNumberFormat="1" applyFont="1" applyFill="1" applyBorder="1" applyAlignment="1" applyProtection="1">
      <alignment horizontal="left" vertical="center"/>
      <protection locked="0"/>
    </xf>
    <xf numFmtId="41" fontId="108" fillId="42" borderId="184" xfId="43" applyNumberFormat="1" applyFont="1" applyFill="1" applyBorder="1" applyAlignment="1" applyProtection="1">
      <alignment horizontal="right" vertical="center"/>
      <protection locked="0"/>
    </xf>
    <xf numFmtId="41" fontId="108" fillId="33" borderId="185" xfId="23" applyNumberFormat="1" applyFont="1" applyFill="1" applyBorder="1" applyAlignment="1" applyProtection="1">
      <alignment horizontal="left" vertical="center"/>
      <protection locked="0"/>
    </xf>
    <xf numFmtId="41" fontId="103" fillId="33" borderId="186" xfId="23" applyNumberFormat="1" applyFont="1" applyFill="1" applyBorder="1" applyAlignment="1" applyProtection="1">
      <alignment horizontal="left" vertical="center"/>
      <protection locked="0"/>
    </xf>
    <xf numFmtId="41" fontId="103" fillId="33" borderId="187" xfId="43" applyNumberFormat="1" applyFont="1" applyFill="1" applyBorder="1" applyAlignment="1" applyProtection="1">
      <alignment horizontal="right" vertical="center"/>
      <protection locked="0"/>
    </xf>
    <xf numFmtId="41" fontId="103" fillId="33" borderId="188" xfId="23" applyNumberFormat="1" applyFont="1" applyFill="1" applyBorder="1" applyAlignment="1" applyProtection="1">
      <alignment horizontal="center" vertical="center"/>
      <protection locked="0"/>
    </xf>
    <xf numFmtId="41" fontId="103" fillId="33" borderId="175" xfId="23" applyNumberFormat="1" applyFont="1" applyFill="1" applyBorder="1" applyAlignment="1" applyProtection="1">
      <alignment horizontal="left" vertical="center"/>
      <protection locked="0"/>
    </xf>
    <xf numFmtId="41" fontId="103" fillId="33" borderId="176" xfId="43" applyNumberFormat="1" applyFont="1" applyFill="1" applyBorder="1" applyAlignment="1" applyProtection="1">
      <alignment horizontal="right" vertical="center"/>
      <protection locked="0"/>
    </xf>
    <xf numFmtId="41" fontId="103" fillId="33" borderId="177" xfId="23" applyNumberFormat="1" applyFont="1" applyFill="1" applyBorder="1" applyAlignment="1" applyProtection="1">
      <alignment horizontal="center" vertical="center"/>
      <protection locked="0"/>
    </xf>
    <xf numFmtId="41" fontId="103" fillId="37" borderId="175" xfId="23" applyNumberFormat="1" applyFont="1" applyFill="1" applyBorder="1" applyAlignment="1" applyProtection="1">
      <alignment horizontal="left" vertical="center"/>
      <protection locked="0"/>
    </xf>
    <xf numFmtId="41" fontId="103" fillId="37" borderId="176" xfId="43" applyNumberFormat="1" applyFont="1" applyFill="1" applyBorder="1" applyAlignment="1" applyProtection="1">
      <alignment horizontal="right" vertical="center"/>
      <protection locked="0"/>
    </xf>
    <xf numFmtId="41" fontId="103" fillId="37" borderId="177" xfId="23" applyNumberFormat="1" applyFont="1" applyFill="1" applyBorder="1" applyAlignment="1" applyProtection="1">
      <alignment horizontal="center" vertical="center"/>
      <protection locked="0"/>
    </xf>
    <xf numFmtId="41" fontId="103" fillId="37" borderId="189" xfId="23" applyNumberFormat="1" applyFont="1" applyFill="1" applyBorder="1" applyAlignment="1" applyProtection="1">
      <alignment horizontal="left" vertical="center"/>
      <protection locked="0"/>
    </xf>
    <xf numFmtId="41" fontId="103" fillId="37" borderId="190" xfId="43" applyNumberFormat="1" applyFont="1" applyFill="1" applyBorder="1" applyAlignment="1" applyProtection="1">
      <alignment horizontal="right" vertical="center"/>
      <protection locked="0"/>
    </xf>
    <xf numFmtId="41" fontId="103" fillId="37" borderId="191" xfId="23" applyNumberFormat="1" applyFont="1" applyFill="1" applyBorder="1" applyAlignment="1" applyProtection="1">
      <alignment horizontal="center" vertical="center"/>
      <protection locked="0"/>
    </xf>
    <xf numFmtId="41" fontId="108" fillId="33" borderId="192" xfId="23" applyNumberFormat="1" applyFont="1" applyFill="1" applyBorder="1" applyAlignment="1" applyProtection="1">
      <alignment horizontal="left" vertical="center"/>
      <protection locked="0"/>
    </xf>
    <xf numFmtId="41" fontId="108" fillId="33" borderId="193" xfId="43" applyNumberFormat="1" applyFont="1" applyFill="1" applyBorder="1" applyAlignment="1" applyProtection="1">
      <alignment horizontal="right" vertical="center"/>
      <protection locked="0"/>
    </xf>
    <xf numFmtId="41" fontId="108" fillId="33" borderId="194" xfId="23" applyNumberFormat="1" applyFont="1" applyFill="1" applyBorder="1" applyAlignment="1" applyProtection="1">
      <alignment horizontal="left" vertical="center"/>
      <protection locked="0"/>
    </xf>
    <xf numFmtId="41" fontId="103" fillId="37" borderId="195" xfId="23" applyNumberFormat="1" applyFont="1" applyFill="1" applyBorder="1" applyAlignment="1" applyProtection="1">
      <alignment horizontal="left" vertical="center"/>
      <protection locked="0"/>
    </xf>
    <xf numFmtId="41" fontId="103" fillId="37" borderId="196" xfId="23" applyNumberFormat="1" applyFont="1" applyFill="1" applyBorder="1" applyAlignment="1" applyProtection="1">
      <alignment horizontal="right" vertical="center"/>
      <protection locked="0"/>
    </xf>
    <xf numFmtId="41" fontId="103" fillId="37" borderId="197" xfId="23" applyNumberFormat="1" applyFont="1" applyFill="1" applyBorder="1" applyAlignment="1" applyProtection="1">
      <alignment horizontal="center" vertical="center"/>
      <protection locked="0"/>
    </xf>
    <xf numFmtId="41" fontId="103" fillId="37" borderId="198" xfId="23" applyNumberFormat="1" applyFont="1" applyFill="1" applyBorder="1" applyAlignment="1" applyProtection="1">
      <alignment horizontal="left" vertical="center"/>
      <protection locked="0"/>
    </xf>
    <xf numFmtId="41" fontId="103" fillId="37" borderId="199" xfId="23" applyNumberFormat="1" applyFont="1" applyFill="1" applyBorder="1" applyAlignment="1" applyProtection="1">
      <alignment horizontal="right" vertical="center"/>
      <protection locked="0"/>
    </xf>
    <xf numFmtId="41" fontId="103" fillId="37" borderId="200" xfId="23" applyNumberFormat="1" applyFont="1" applyFill="1" applyBorder="1" applyAlignment="1" applyProtection="1">
      <alignment horizontal="center" vertical="center"/>
      <protection locked="0"/>
    </xf>
    <xf numFmtId="41" fontId="103" fillId="38" borderId="198" xfId="23" applyNumberFormat="1" applyFont="1" applyFill="1" applyBorder="1" applyAlignment="1" applyProtection="1">
      <alignment horizontal="left" vertical="center"/>
      <protection locked="0"/>
    </xf>
    <xf numFmtId="41" fontId="103" fillId="33" borderId="198" xfId="23" applyNumberFormat="1" applyFont="1" applyFill="1" applyBorder="1" applyAlignment="1" applyProtection="1">
      <alignment horizontal="left" vertical="center"/>
      <protection locked="0"/>
    </xf>
    <xf numFmtId="41" fontId="103" fillId="33" borderId="199" xfId="23" applyNumberFormat="1" applyFont="1" applyFill="1" applyBorder="1" applyAlignment="1" applyProtection="1">
      <alignment horizontal="right" vertical="center"/>
      <protection locked="0"/>
    </xf>
    <xf numFmtId="41" fontId="103" fillId="33" borderId="200" xfId="23" applyNumberFormat="1" applyFont="1" applyFill="1" applyBorder="1" applyAlignment="1" applyProtection="1">
      <alignment horizontal="center" vertical="center"/>
      <protection locked="0"/>
    </xf>
    <xf numFmtId="41" fontId="103" fillId="42" borderId="198" xfId="23" applyNumberFormat="1" applyFont="1" applyFill="1" applyBorder="1" applyAlignment="1" applyProtection="1">
      <alignment horizontal="left" vertical="center"/>
      <protection locked="0"/>
    </xf>
    <xf numFmtId="41" fontId="103" fillId="42" borderId="199" xfId="23" applyNumberFormat="1" applyFont="1" applyFill="1" applyBorder="1" applyAlignment="1" applyProtection="1">
      <alignment horizontal="right" vertical="center"/>
      <protection locked="0"/>
    </xf>
    <xf numFmtId="41" fontId="103" fillId="37" borderId="201" xfId="23" applyNumberFormat="1" applyFont="1" applyFill="1" applyBorder="1" applyAlignment="1" applyProtection="1">
      <alignment horizontal="left" vertical="center"/>
      <protection locked="0"/>
    </xf>
    <xf numFmtId="41" fontId="103" fillId="37" borderId="202" xfId="23" applyNumberFormat="1" applyFont="1" applyFill="1" applyBorder="1" applyAlignment="1" applyProtection="1">
      <alignment horizontal="right" vertical="center"/>
      <protection locked="0"/>
    </xf>
    <xf numFmtId="41" fontId="103" fillId="37" borderId="203" xfId="23" applyNumberFormat="1" applyFont="1" applyFill="1" applyBorder="1" applyAlignment="1" applyProtection="1">
      <alignment horizontal="center" vertical="center"/>
      <protection locked="0"/>
    </xf>
    <xf numFmtId="202" fontId="108" fillId="33" borderId="96" xfId="23" applyNumberFormat="1" applyFont="1" applyFill="1" applyBorder="1" applyAlignment="1" applyProtection="1">
      <alignment horizontal="center" vertical="center"/>
      <protection locked="0"/>
    </xf>
    <xf numFmtId="41" fontId="108" fillId="33" borderId="96" xfId="23" applyNumberFormat="1" applyFont="1" applyFill="1" applyBorder="1" applyAlignment="1" applyProtection="1">
      <alignment horizontal="right" vertical="center"/>
      <protection locked="0"/>
    </xf>
    <xf numFmtId="0" fontId="120" fillId="41" borderId="142" xfId="0" applyFont="1" applyFill="1" applyBorder="1" applyAlignment="1" applyProtection="1">
      <alignment vertical="center" wrapText="1"/>
      <protection locked="0"/>
    </xf>
    <xf numFmtId="0" fontId="120" fillId="41" borderId="204" xfId="0" applyFont="1" applyFill="1" applyBorder="1" applyAlignment="1" applyProtection="1">
      <alignment horizontal="center" vertical="center"/>
      <protection locked="0"/>
    </xf>
    <xf numFmtId="3" fontId="123" fillId="43" borderId="17" xfId="0" applyNumberFormat="1" applyFont="1" applyFill="1" applyBorder="1" applyAlignment="1" applyProtection="1">
      <alignment horizontal="center" vertical="center" wrapText="1"/>
      <protection/>
    </xf>
    <xf numFmtId="9" fontId="123" fillId="43" borderId="15" xfId="75" applyFont="1" applyFill="1" applyBorder="1" applyAlignment="1" applyProtection="1">
      <alignment horizontal="center" vertical="center" wrapText="1"/>
      <protection/>
    </xf>
    <xf numFmtId="172" fontId="95" fillId="43" borderId="15" xfId="0" applyNumberFormat="1" applyFont="1" applyFill="1" applyBorder="1" applyAlignment="1" applyProtection="1">
      <alignment horizontal="center" vertical="center" wrapText="1"/>
      <protection/>
    </xf>
    <xf numFmtId="9" fontId="95" fillId="43" borderId="15" xfId="0" applyNumberFormat="1" applyFont="1" applyFill="1" applyBorder="1" applyAlignment="1" applyProtection="1">
      <alignment horizontal="center" vertical="center" wrapText="1"/>
      <protection/>
    </xf>
    <xf numFmtId="168" fontId="95" fillId="43" borderId="205" xfId="0" applyNumberFormat="1" applyFont="1" applyFill="1" applyBorder="1" applyAlignment="1" applyProtection="1">
      <alignment horizontal="center" vertical="center" wrapText="1"/>
      <protection/>
    </xf>
    <xf numFmtId="204" fontId="90" fillId="35" borderId="206" xfId="23" applyNumberFormat="1" applyFont="1" applyFill="1" applyBorder="1" applyAlignment="1" applyProtection="1">
      <alignment horizontal="center" vertical="center"/>
      <protection locked="0"/>
    </xf>
    <xf numFmtId="204" fontId="118" fillId="42" borderId="76" xfId="23" applyNumberFormat="1" applyFont="1" applyFill="1" applyBorder="1" applyAlignment="1" applyProtection="1">
      <alignment horizontal="left" vertical="center" indent="1"/>
      <protection locked="0"/>
    </xf>
    <xf numFmtId="204" fontId="103" fillId="33" borderId="78" xfId="23" applyNumberFormat="1" applyFont="1" applyFill="1" applyBorder="1" applyAlignment="1" applyProtection="1">
      <alignment horizontal="center" vertical="center"/>
      <protection locked="0"/>
    </xf>
    <xf numFmtId="204" fontId="103" fillId="33" borderId="80" xfId="23" applyNumberFormat="1" applyFont="1" applyFill="1" applyBorder="1" applyAlignment="1" applyProtection="1">
      <alignment horizontal="center" vertical="center"/>
      <protection locked="0"/>
    </xf>
    <xf numFmtId="204" fontId="103" fillId="33" borderId="81" xfId="23" applyNumberFormat="1" applyFont="1" applyFill="1" applyBorder="1" applyAlignment="1" applyProtection="1">
      <alignment horizontal="center" vertical="center"/>
      <protection locked="0"/>
    </xf>
    <xf numFmtId="204" fontId="103" fillId="33" borderId="82" xfId="23" applyNumberFormat="1" applyFont="1" applyFill="1" applyBorder="1" applyAlignment="1" applyProtection="1">
      <alignment horizontal="center" vertical="center"/>
      <protection locked="0"/>
    </xf>
    <xf numFmtId="204" fontId="103" fillId="33" borderId="84" xfId="23" applyNumberFormat="1" applyFont="1" applyFill="1" applyBorder="1" applyAlignment="1" applyProtection="1">
      <alignment horizontal="center" vertical="center"/>
      <protection locked="0"/>
    </xf>
    <xf numFmtId="204" fontId="101" fillId="35" borderId="206" xfId="23" applyNumberFormat="1" applyFont="1" applyFill="1" applyBorder="1" applyAlignment="1" applyProtection="1">
      <alignment vertical="center"/>
      <protection locked="0"/>
    </xf>
    <xf numFmtId="204" fontId="101" fillId="42" borderId="207" xfId="23" applyNumberFormat="1" applyFont="1" applyFill="1" applyBorder="1" applyAlignment="1" applyProtection="1">
      <alignment horizontal="left" vertical="center" indent="1"/>
      <protection locked="0"/>
    </xf>
    <xf numFmtId="204" fontId="116" fillId="42" borderId="76" xfId="23" applyNumberFormat="1" applyFont="1" applyFill="1" applyBorder="1" applyAlignment="1" applyProtection="1">
      <alignment horizontal="left" vertical="center" indent="1"/>
      <protection locked="0"/>
    </xf>
    <xf numFmtId="204" fontId="110" fillId="33" borderId="81" xfId="23" applyNumberFormat="1" applyFont="1" applyFill="1" applyBorder="1" applyAlignment="1" applyProtection="1">
      <alignment vertical="center"/>
      <protection locked="0"/>
    </xf>
    <xf numFmtId="204" fontId="110" fillId="33" borderId="106" xfId="23" applyNumberFormat="1" applyFont="1" applyFill="1" applyBorder="1" applyAlignment="1" applyProtection="1">
      <alignment vertical="center"/>
      <protection locked="0"/>
    </xf>
    <xf numFmtId="204" fontId="110" fillId="33" borderId="80" xfId="23" applyNumberFormat="1" applyFont="1" applyFill="1" applyBorder="1" applyAlignment="1" applyProtection="1">
      <alignment vertical="center"/>
      <protection locked="0"/>
    </xf>
    <xf numFmtId="204" fontId="117" fillId="42" borderId="76" xfId="23" applyNumberFormat="1" applyFont="1" applyFill="1" applyBorder="1" applyAlignment="1" applyProtection="1">
      <alignment horizontal="left" vertical="center" indent="1"/>
      <protection locked="0"/>
    </xf>
    <xf numFmtId="204" fontId="110" fillId="33" borderId="208" xfId="23" applyNumberFormat="1" applyFont="1" applyFill="1" applyBorder="1" applyAlignment="1" applyProtection="1">
      <alignment vertical="center"/>
      <protection locked="0"/>
    </xf>
    <xf numFmtId="204" fontId="101" fillId="42" borderId="209" xfId="23" applyNumberFormat="1" applyFont="1" applyFill="1" applyBorder="1" applyAlignment="1" applyProtection="1">
      <alignment horizontal="left" vertical="center" indent="1"/>
      <protection locked="0"/>
    </xf>
    <xf numFmtId="204" fontId="91" fillId="36" borderId="206" xfId="23" applyNumberFormat="1" applyFont="1" applyFill="1" applyBorder="1" applyAlignment="1" applyProtection="1">
      <alignment horizontal="center" vertical="center"/>
      <protection locked="0"/>
    </xf>
    <xf numFmtId="204" fontId="108" fillId="37" borderId="105" xfId="23" applyNumberFormat="1" applyFont="1" applyFill="1" applyBorder="1" applyAlignment="1" applyProtection="1">
      <alignment horizontal="right" vertical="center"/>
      <protection locked="0"/>
    </xf>
    <xf numFmtId="204" fontId="103" fillId="37" borderId="105" xfId="23" applyNumberFormat="1" applyFont="1" applyFill="1" applyBorder="1" applyAlignment="1" applyProtection="1">
      <alignment horizontal="right" vertical="center"/>
      <protection locked="0"/>
    </xf>
    <xf numFmtId="204" fontId="103" fillId="33" borderId="106" xfId="23" applyNumberFormat="1" applyFont="1" applyFill="1" applyBorder="1" applyAlignment="1" applyProtection="1">
      <alignment horizontal="right" vertical="center"/>
      <protection locked="0"/>
    </xf>
    <xf numFmtId="204" fontId="103" fillId="33" borderId="110" xfId="23" applyNumberFormat="1" applyFont="1" applyFill="1" applyBorder="1" applyAlignment="1" applyProtection="1">
      <alignment horizontal="right" vertical="center"/>
      <protection locked="0"/>
    </xf>
    <xf numFmtId="202" fontId="108" fillId="33" borderId="131" xfId="23" applyNumberFormat="1" applyFont="1" applyFill="1" applyBorder="1" applyAlignment="1" applyProtection="1">
      <alignment horizontal="center" vertical="center"/>
      <protection locked="0"/>
    </xf>
    <xf numFmtId="204" fontId="108" fillId="37" borderId="140" xfId="23" applyNumberFormat="1" applyFont="1" applyFill="1" applyBorder="1" applyAlignment="1" applyProtection="1">
      <alignment horizontal="right" vertical="center"/>
      <protection locked="0"/>
    </xf>
    <xf numFmtId="3" fontId="117" fillId="42" borderId="89" xfId="23" applyNumberFormat="1" applyFont="1" applyFill="1" applyBorder="1" applyAlignment="1" applyProtection="1">
      <alignment horizontal="left" vertical="center" indent="3"/>
      <protection locked="0"/>
    </xf>
    <xf numFmtId="3" fontId="118" fillId="42" borderId="90" xfId="23" applyNumberFormat="1" applyFont="1" applyFill="1" applyBorder="1" applyAlignment="1" applyProtection="1">
      <alignment vertical="center"/>
      <protection locked="0"/>
    </xf>
    <xf numFmtId="177" fontId="115" fillId="42" borderId="57" xfId="43" applyNumberFormat="1" applyFont="1" applyFill="1" applyBorder="1" applyAlignment="1" applyProtection="1">
      <alignment horizontal="right" vertical="center"/>
      <protection locked="0"/>
    </xf>
    <xf numFmtId="177" fontId="115" fillId="42" borderId="59" xfId="43" applyNumberFormat="1" applyFont="1" applyFill="1" applyBorder="1" applyAlignment="1" applyProtection="1">
      <alignment horizontal="right" vertical="center"/>
      <protection locked="0"/>
    </xf>
    <xf numFmtId="177" fontId="115" fillId="42" borderId="58" xfId="43" applyNumberFormat="1" applyFont="1" applyFill="1" applyBorder="1" applyAlignment="1" applyProtection="1">
      <alignment horizontal="right" vertical="center"/>
      <protection locked="0"/>
    </xf>
    <xf numFmtId="41" fontId="119" fillId="42" borderId="171" xfId="23" applyNumberFormat="1" applyFont="1" applyFill="1" applyBorder="1" applyAlignment="1" applyProtection="1">
      <alignment horizontal="left" vertical="center"/>
      <protection locked="0"/>
    </xf>
    <xf numFmtId="41" fontId="119" fillId="42" borderId="181" xfId="43" applyNumberFormat="1" applyFont="1" applyFill="1" applyBorder="1" applyAlignment="1" applyProtection="1">
      <alignment horizontal="left" vertical="center" indent="1"/>
      <protection locked="0"/>
    </xf>
    <xf numFmtId="41" fontId="118" fillId="42" borderId="182" xfId="23" applyNumberFormat="1" applyFont="1" applyFill="1" applyBorder="1" applyAlignment="1" applyProtection="1">
      <alignment horizontal="left" vertical="center" indent="1"/>
      <protection locked="0"/>
    </xf>
    <xf numFmtId="41" fontId="118" fillId="42" borderId="58" xfId="23" applyNumberFormat="1" applyFont="1" applyFill="1" applyBorder="1" applyAlignment="1" applyProtection="1">
      <alignment horizontal="left" vertical="center" indent="1"/>
      <protection locked="0"/>
    </xf>
    <xf numFmtId="9" fontId="118" fillId="42" borderId="58" xfId="75" applyFont="1" applyFill="1" applyBorder="1" applyAlignment="1" applyProtection="1">
      <alignment horizontal="left" vertical="center" indent="1"/>
      <protection locked="0"/>
    </xf>
    <xf numFmtId="202" fontId="118" fillId="42" borderId="58" xfId="23" applyNumberFormat="1" applyFont="1" applyFill="1" applyBorder="1" applyAlignment="1" applyProtection="1">
      <alignment horizontal="left" vertical="center" indent="1"/>
      <protection locked="0"/>
    </xf>
    <xf numFmtId="204" fontId="118" fillId="42" borderId="209" xfId="23" applyNumberFormat="1" applyFont="1" applyFill="1" applyBorder="1" applyAlignment="1" applyProtection="1">
      <alignment horizontal="left" vertical="center" indent="1"/>
      <protection locked="0"/>
    </xf>
    <xf numFmtId="3" fontId="101" fillId="35" borderId="85" xfId="23" applyNumberFormat="1" applyFont="1" applyFill="1" applyBorder="1" applyAlignment="1" applyProtection="1">
      <alignment vertical="center" wrapText="1"/>
      <protection locked="0"/>
    </xf>
    <xf numFmtId="3" fontId="107" fillId="35" borderId="15" xfId="23" applyNumberFormat="1" applyFont="1" applyFill="1" applyBorder="1" applyAlignment="1" applyProtection="1">
      <alignment vertical="center"/>
      <protection locked="0"/>
    </xf>
    <xf numFmtId="41" fontId="108" fillId="35" borderId="19" xfId="43" applyNumberFormat="1" applyFont="1" applyFill="1" applyBorder="1" applyAlignment="1" applyProtection="1">
      <alignment horizontal="right" vertical="center"/>
      <protection locked="0"/>
    </xf>
    <xf numFmtId="0" fontId="106" fillId="41" borderId="142" xfId="0" applyFont="1" applyFill="1" applyBorder="1" applyAlignment="1" applyProtection="1">
      <alignment vertical="center" wrapText="1"/>
      <protection locked="0"/>
    </xf>
    <xf numFmtId="9" fontId="119" fillId="38" borderId="210" xfId="0" applyNumberFormat="1" applyFont="1" applyFill="1" applyBorder="1" applyAlignment="1" applyProtection="1">
      <alignment horizontal="left" vertical="center"/>
      <protection/>
    </xf>
    <xf numFmtId="169" fontId="119" fillId="38" borderId="211" xfId="0" applyNumberFormat="1" applyFont="1" applyFill="1" applyBorder="1" applyAlignment="1" applyProtection="1">
      <alignment horizontal="right" vertical="center"/>
      <protection/>
    </xf>
    <xf numFmtId="9" fontId="119" fillId="38" borderId="212" xfId="0" applyNumberFormat="1" applyFont="1" applyFill="1" applyBorder="1" applyAlignment="1" applyProtection="1">
      <alignment horizontal="left" vertical="center"/>
      <protection/>
    </xf>
    <xf numFmtId="169" fontId="119" fillId="38" borderId="213" xfId="75" applyNumberFormat="1" applyFont="1" applyFill="1" applyBorder="1" applyAlignment="1" applyProtection="1">
      <alignment horizontal="right" vertical="center"/>
      <protection/>
    </xf>
    <xf numFmtId="169" fontId="119" fillId="38" borderId="213" xfId="0" applyNumberFormat="1" applyFont="1" applyFill="1" applyBorder="1" applyAlignment="1" applyProtection="1">
      <alignment horizontal="right" vertical="center"/>
      <protection/>
    </xf>
    <xf numFmtId="0" fontId="119" fillId="38" borderId="214" xfId="0" applyFont="1" applyFill="1" applyBorder="1" applyAlignment="1" applyProtection="1">
      <alignment horizontal="left" vertical="center"/>
      <protection/>
    </xf>
    <xf numFmtId="0" fontId="119" fillId="38" borderId="215" xfId="0" applyFont="1" applyFill="1" applyBorder="1" applyAlignment="1" applyProtection="1">
      <alignment horizontal="center" vertical="center"/>
      <protection locked="0"/>
    </xf>
    <xf numFmtId="0" fontId="119" fillId="38" borderId="216" xfId="0" applyFont="1" applyFill="1" applyBorder="1" applyAlignment="1" applyProtection="1">
      <alignment horizontal="left" vertical="center"/>
      <protection/>
    </xf>
    <xf numFmtId="0" fontId="119" fillId="38" borderId="217" xfId="0" applyFont="1" applyFill="1" applyBorder="1" applyAlignment="1" applyProtection="1">
      <alignment horizontal="center" vertical="center"/>
      <protection locked="0"/>
    </xf>
    <xf numFmtId="0" fontId="119" fillId="38" borderId="218" xfId="0" applyFont="1" applyFill="1" applyBorder="1" applyAlignment="1" applyProtection="1">
      <alignment horizontal="left" vertical="center"/>
      <protection/>
    </xf>
    <xf numFmtId="2" fontId="119" fillId="38" borderId="219" xfId="0" applyNumberFormat="1" applyFont="1" applyFill="1" applyBorder="1" applyAlignment="1" applyProtection="1">
      <alignment horizontal="center" vertical="center"/>
      <protection locked="0"/>
    </xf>
    <xf numFmtId="0" fontId="119" fillId="38" borderId="220" xfId="0" applyFont="1" applyFill="1" applyBorder="1" applyAlignment="1" applyProtection="1">
      <alignment horizontal="left" vertical="center"/>
      <protection/>
    </xf>
    <xf numFmtId="174" fontId="119" fillId="38" borderId="221" xfId="0" applyNumberFormat="1" applyFont="1" applyFill="1" applyBorder="1" applyAlignment="1" applyProtection="1">
      <alignment horizontal="center" vertical="center"/>
      <protection locked="0"/>
    </xf>
    <xf numFmtId="0" fontId="119" fillId="38" borderId="222" xfId="0" applyFont="1" applyFill="1" applyBorder="1" applyAlignment="1" applyProtection="1">
      <alignment horizontal="left" vertical="center"/>
      <protection/>
    </xf>
    <xf numFmtId="174" fontId="119" fillId="38" borderId="223" xfId="0" applyNumberFormat="1" applyFont="1" applyFill="1" applyBorder="1" applyAlignment="1" applyProtection="1">
      <alignment horizontal="center" vertical="center"/>
      <protection locked="0"/>
    </xf>
    <xf numFmtId="37" fontId="119" fillId="38" borderId="221" xfId="43" applyNumberFormat="1" applyFont="1" applyFill="1" applyBorder="1" applyAlignment="1" applyProtection="1">
      <alignment horizontal="center" vertical="center"/>
      <protection locked="0"/>
    </xf>
    <xf numFmtId="204" fontId="103" fillId="37" borderId="224" xfId="23" applyNumberFormat="1" applyFont="1" applyFill="1" applyBorder="1" applyAlignment="1" applyProtection="1">
      <alignment horizontal="right" vertical="center"/>
      <protection locked="0"/>
    </xf>
    <xf numFmtId="204" fontId="103" fillId="37" borderId="225" xfId="23" applyNumberFormat="1" applyFont="1" applyFill="1" applyBorder="1" applyAlignment="1" applyProtection="1">
      <alignment horizontal="right" vertical="center"/>
      <protection locked="0"/>
    </xf>
    <xf numFmtId="9" fontId="119" fillId="38" borderId="226" xfId="0" applyNumberFormat="1" applyFont="1" applyFill="1" applyBorder="1" applyAlignment="1" applyProtection="1">
      <alignment horizontal="left" vertical="center"/>
      <protection/>
    </xf>
    <xf numFmtId="169" fontId="119" fillId="38" borderId="227" xfId="0" applyNumberFormat="1" applyFont="1" applyFill="1" applyBorder="1" applyAlignment="1" applyProtection="1">
      <alignment horizontal="right" vertical="center"/>
      <protection/>
    </xf>
    <xf numFmtId="204" fontId="103" fillId="37" borderId="228" xfId="23" applyNumberFormat="1" applyFont="1" applyFill="1" applyBorder="1" applyAlignment="1" applyProtection="1">
      <alignment horizontal="right" vertical="center"/>
      <protection locked="0"/>
    </xf>
    <xf numFmtId="204" fontId="123" fillId="44" borderId="229" xfId="23" applyNumberFormat="1" applyFont="1" applyFill="1" applyBorder="1" applyAlignment="1" applyProtection="1">
      <alignment horizontal="right" vertical="center"/>
      <protection locked="0"/>
    </xf>
    <xf numFmtId="3" fontId="103" fillId="33" borderId="118" xfId="57" applyNumberFormat="1" applyFont="1" applyFill="1" applyBorder="1" applyAlignment="1" applyProtection="1">
      <alignment horizontal="center" vertical="center"/>
      <protection locked="0"/>
    </xf>
    <xf numFmtId="3" fontId="103" fillId="33" borderId="230" xfId="57" applyNumberFormat="1" applyFont="1" applyFill="1" applyBorder="1" applyAlignment="1" applyProtection="1">
      <alignment horizontal="center" vertical="center"/>
      <protection locked="0"/>
    </xf>
    <xf numFmtId="3" fontId="124" fillId="35" borderId="16" xfId="23" applyNumberFormat="1" applyFont="1" applyFill="1" applyBorder="1" applyAlignment="1" applyProtection="1">
      <alignment horizontal="right" vertical="center"/>
      <protection locked="0"/>
    </xf>
    <xf numFmtId="3" fontId="119" fillId="35" borderId="10" xfId="23" applyNumberFormat="1" applyFont="1" applyFill="1" applyBorder="1" applyAlignment="1" applyProtection="1">
      <alignment horizontal="right" vertical="center"/>
      <protection locked="0"/>
    </xf>
    <xf numFmtId="3" fontId="119" fillId="35" borderId="10" xfId="23" applyNumberFormat="1" applyFont="1" applyFill="1" applyBorder="1" applyAlignment="1" applyProtection="1">
      <alignment horizontal="center" vertical="center"/>
      <protection locked="0"/>
    </xf>
    <xf numFmtId="3" fontId="124" fillId="35" borderId="206" xfId="23" applyNumberFormat="1" applyFont="1" applyFill="1" applyBorder="1" applyAlignment="1" applyProtection="1">
      <alignment horizontal="center" vertical="center"/>
      <protection locked="0"/>
    </xf>
    <xf numFmtId="3" fontId="117" fillId="35" borderId="16" xfId="23" applyNumberFormat="1" applyFont="1" applyFill="1" applyBorder="1" applyAlignment="1" applyProtection="1">
      <alignment vertical="center"/>
      <protection locked="0"/>
    </xf>
    <xf numFmtId="3" fontId="117" fillId="35" borderId="10" xfId="23" applyNumberFormat="1" applyFont="1" applyFill="1" applyBorder="1" applyAlignment="1" applyProtection="1">
      <alignment vertical="center"/>
      <protection locked="0"/>
    </xf>
    <xf numFmtId="3" fontId="117" fillId="35" borderId="206" xfId="23" applyNumberFormat="1" applyFont="1" applyFill="1" applyBorder="1" applyAlignment="1" applyProtection="1">
      <alignment vertical="center"/>
      <protection locked="0"/>
    </xf>
    <xf numFmtId="3" fontId="117" fillId="42" borderId="60" xfId="23" applyNumberFormat="1" applyFont="1" applyFill="1" applyBorder="1" applyAlignment="1" applyProtection="1">
      <alignment horizontal="left" vertical="center" indent="1"/>
      <protection locked="0"/>
    </xf>
    <xf numFmtId="3" fontId="117" fillId="42" borderId="61" xfId="23" applyNumberFormat="1" applyFont="1" applyFill="1" applyBorder="1" applyAlignment="1" applyProtection="1">
      <alignment horizontal="left" vertical="center" indent="1"/>
      <protection locked="0"/>
    </xf>
    <xf numFmtId="3" fontId="117" fillId="42" borderId="207" xfId="23" applyNumberFormat="1" applyFont="1" applyFill="1" applyBorder="1" applyAlignment="1" applyProtection="1">
      <alignment horizontal="left" vertical="center" indent="1"/>
      <protection locked="0"/>
    </xf>
    <xf numFmtId="3" fontId="108" fillId="33" borderId="49" xfId="23" applyNumberFormat="1" applyFont="1" applyFill="1" applyBorder="1" applyAlignment="1" applyProtection="1">
      <alignment horizontal="center" vertical="center"/>
      <protection locked="0"/>
    </xf>
    <xf numFmtId="3" fontId="103" fillId="33" borderId="106" xfId="23" applyNumberFormat="1" applyFont="1" applyFill="1" applyBorder="1" applyAlignment="1" applyProtection="1">
      <alignment horizontal="center" vertical="center"/>
      <protection locked="0"/>
    </xf>
    <xf numFmtId="3" fontId="108" fillId="33" borderId="36" xfId="23" applyNumberFormat="1" applyFont="1" applyFill="1" applyBorder="1" applyAlignment="1" applyProtection="1">
      <alignment horizontal="center" vertical="center"/>
      <protection locked="0"/>
    </xf>
    <xf numFmtId="3" fontId="103" fillId="33" borderId="64" xfId="23" applyNumberFormat="1" applyFont="1" applyFill="1" applyBorder="1" applyAlignment="1" applyProtection="1">
      <alignment horizontal="center" vertical="center"/>
      <protection locked="0"/>
    </xf>
    <xf numFmtId="3" fontId="103" fillId="33" borderId="65" xfId="23" applyNumberFormat="1" applyFont="1" applyFill="1" applyBorder="1" applyAlignment="1" applyProtection="1">
      <alignment horizontal="center" vertical="center"/>
      <protection locked="0"/>
    </xf>
    <xf numFmtId="3" fontId="108" fillId="33" borderId="65" xfId="23" applyNumberFormat="1" applyFont="1" applyFill="1" applyBorder="1" applyAlignment="1" applyProtection="1">
      <alignment horizontal="center" vertical="center"/>
      <protection locked="0"/>
    </xf>
    <xf numFmtId="3" fontId="103" fillId="33" borderId="208" xfId="23" applyNumberFormat="1" applyFont="1" applyFill="1" applyBorder="1" applyAlignment="1" applyProtection="1">
      <alignment horizontal="center" vertical="center"/>
      <protection locked="0"/>
    </xf>
    <xf numFmtId="3" fontId="117" fillId="42" borderId="57" xfId="23" applyNumberFormat="1" applyFont="1" applyFill="1" applyBorder="1" applyAlignment="1" applyProtection="1">
      <alignment horizontal="left" vertical="center" indent="1"/>
      <protection locked="0"/>
    </xf>
    <xf numFmtId="3" fontId="117" fillId="42" borderId="58" xfId="23" applyNumberFormat="1" applyFont="1" applyFill="1" applyBorder="1" applyAlignment="1" applyProtection="1">
      <alignment horizontal="left" vertical="center" indent="1"/>
      <protection locked="0"/>
    </xf>
    <xf numFmtId="3" fontId="117" fillId="42" borderId="209" xfId="23" applyNumberFormat="1" applyFont="1" applyFill="1" applyBorder="1" applyAlignment="1" applyProtection="1">
      <alignment horizontal="left" vertical="center" indent="1"/>
      <protection locked="0"/>
    </xf>
    <xf numFmtId="3" fontId="124" fillId="42" borderId="53" xfId="23" applyNumberFormat="1" applyFont="1" applyFill="1" applyBorder="1" applyAlignment="1" applyProtection="1">
      <alignment horizontal="right" vertical="center"/>
      <protection locked="0"/>
    </xf>
    <xf numFmtId="3" fontId="119" fillId="42" borderId="55" xfId="23" applyNumberFormat="1" applyFont="1" applyFill="1" applyBorder="1" applyAlignment="1" applyProtection="1">
      <alignment horizontal="right" vertical="center"/>
      <protection locked="0"/>
    </xf>
    <xf numFmtId="3" fontId="119" fillId="42" borderId="55" xfId="23" applyNumberFormat="1" applyFont="1" applyFill="1" applyBorder="1" applyAlignment="1" applyProtection="1">
      <alignment horizontal="center" vertical="center"/>
      <protection locked="0"/>
    </xf>
    <xf numFmtId="3" fontId="124" fillId="42" borderId="76" xfId="23" applyNumberFormat="1" applyFont="1" applyFill="1" applyBorder="1" applyAlignment="1" applyProtection="1">
      <alignment horizontal="center" vertical="center"/>
      <protection locked="0"/>
    </xf>
    <xf numFmtId="41" fontId="103" fillId="33" borderId="34" xfId="23" applyNumberFormat="1" applyFont="1" applyFill="1" applyBorder="1" applyAlignment="1" applyProtection="1">
      <alignment horizontal="center" vertical="center"/>
      <protection locked="0"/>
    </xf>
    <xf numFmtId="41" fontId="108" fillId="33" borderId="41" xfId="23" applyNumberFormat="1" applyFont="1" applyFill="1" applyBorder="1" applyAlignment="1" applyProtection="1">
      <alignment horizontal="center" vertical="center"/>
      <protection locked="0"/>
    </xf>
    <xf numFmtId="41" fontId="103" fillId="33" borderId="81" xfId="23" applyNumberFormat="1" applyFont="1" applyFill="1" applyBorder="1" applyAlignment="1" applyProtection="1">
      <alignment horizontal="center" vertical="center"/>
      <protection locked="0"/>
    </xf>
    <xf numFmtId="3" fontId="103" fillId="36" borderId="10" xfId="23" applyNumberFormat="1" applyFont="1" applyFill="1" applyBorder="1" applyAlignment="1" applyProtection="1">
      <alignment horizontal="center" vertical="center"/>
      <protection locked="0"/>
    </xf>
    <xf numFmtId="3" fontId="103" fillId="36" borderId="206" xfId="23" applyNumberFormat="1" applyFont="1" applyFill="1" applyBorder="1" applyAlignment="1" applyProtection="1">
      <alignment horizontal="center" vertical="center"/>
      <protection locked="0"/>
    </xf>
    <xf numFmtId="3" fontId="108" fillId="36" borderId="10" xfId="23" applyNumberFormat="1" applyFont="1" applyFill="1" applyBorder="1" applyAlignment="1" applyProtection="1">
      <alignment horizontal="right" vertical="center"/>
      <protection locked="0"/>
    </xf>
    <xf numFmtId="196" fontId="125" fillId="38" borderId="0" xfId="0" applyNumberFormat="1" applyFont="1" applyFill="1" applyBorder="1" applyAlignment="1" applyProtection="1">
      <alignment horizontal="right"/>
      <protection/>
    </xf>
    <xf numFmtId="0" fontId="120" fillId="41" borderId="231" xfId="0" applyFont="1" applyFill="1" applyBorder="1" applyAlignment="1" applyProtection="1">
      <alignment horizontal="center" vertical="center" wrapText="1"/>
      <protection locked="0"/>
    </xf>
    <xf numFmtId="41" fontId="108" fillId="33" borderId="136" xfId="23" applyNumberFormat="1" applyFont="1" applyFill="1" applyBorder="1" applyAlignment="1" applyProtection="1">
      <alignment horizontal="center" vertical="center"/>
      <protection locked="0"/>
    </xf>
    <xf numFmtId="41" fontId="108" fillId="33" borderId="128" xfId="23" applyNumberFormat="1" applyFont="1" applyFill="1" applyBorder="1" applyAlignment="1" applyProtection="1">
      <alignment horizontal="center" vertical="center"/>
      <protection locked="0"/>
    </xf>
    <xf numFmtId="41" fontId="108" fillId="33" borderId="153" xfId="23" applyNumberFormat="1" applyFont="1" applyFill="1" applyBorder="1" applyAlignment="1" applyProtection="1">
      <alignment horizontal="center" vertical="center"/>
      <protection locked="0"/>
    </xf>
    <xf numFmtId="41" fontId="103" fillId="33" borderId="37" xfId="23" applyNumberFormat="1" applyFont="1" applyFill="1" applyBorder="1" applyAlignment="1" applyProtection="1">
      <alignment horizontal="center" vertical="center"/>
      <protection locked="0"/>
    </xf>
    <xf numFmtId="41" fontId="108" fillId="33" borderId="232" xfId="23" applyNumberFormat="1" applyFont="1" applyFill="1" applyBorder="1" applyAlignment="1" applyProtection="1">
      <alignment horizontal="center" vertical="center"/>
      <protection locked="0"/>
    </xf>
    <xf numFmtId="41" fontId="103" fillId="33" borderId="103" xfId="23" applyNumberFormat="1" applyFont="1" applyFill="1" applyBorder="1" applyAlignment="1" applyProtection="1">
      <alignment horizontal="center" vertical="center"/>
      <protection locked="0"/>
    </xf>
    <xf numFmtId="41" fontId="103" fillId="33" borderId="48" xfId="23" applyNumberFormat="1" applyFont="1" applyFill="1" applyBorder="1" applyAlignment="1" applyProtection="1">
      <alignment horizontal="center" vertical="center"/>
      <protection locked="0"/>
    </xf>
    <xf numFmtId="41" fontId="103" fillId="37" borderId="48" xfId="23" applyNumberFormat="1" applyFont="1" applyFill="1" applyBorder="1" applyAlignment="1" applyProtection="1">
      <alignment horizontal="center" vertical="center"/>
      <protection locked="0"/>
    </xf>
    <xf numFmtId="41" fontId="103" fillId="37" borderId="108" xfId="23" applyNumberFormat="1" applyFont="1" applyFill="1" applyBorder="1" applyAlignment="1" applyProtection="1">
      <alignment horizontal="center" vertical="center"/>
      <protection locked="0"/>
    </xf>
    <xf numFmtId="41" fontId="108" fillId="33" borderId="139" xfId="23" applyNumberFormat="1" applyFont="1" applyFill="1" applyBorder="1" applyAlignment="1" applyProtection="1">
      <alignment horizontal="center" vertical="center"/>
      <protection locked="0"/>
    </xf>
    <xf numFmtId="41" fontId="108" fillId="33" borderId="131" xfId="23" applyNumberFormat="1" applyFont="1" applyFill="1" applyBorder="1" applyAlignment="1" applyProtection="1">
      <alignment horizontal="center" vertical="center"/>
      <protection locked="0"/>
    </xf>
    <xf numFmtId="41" fontId="103" fillId="37" borderId="233" xfId="23" applyNumberFormat="1" applyFont="1" applyFill="1" applyBorder="1" applyAlignment="1" applyProtection="1">
      <alignment horizontal="center" vertical="center"/>
      <protection locked="0"/>
    </xf>
    <xf numFmtId="41" fontId="103" fillId="37" borderId="234" xfId="23" applyNumberFormat="1" applyFont="1" applyFill="1" applyBorder="1" applyAlignment="1" applyProtection="1">
      <alignment horizontal="center" vertical="center"/>
      <protection locked="0"/>
    </xf>
    <xf numFmtId="41" fontId="103" fillId="37" borderId="235" xfId="23" applyNumberFormat="1" applyFont="1" applyFill="1" applyBorder="1" applyAlignment="1" applyProtection="1">
      <alignment horizontal="center" vertical="center"/>
      <protection locked="0"/>
    </xf>
    <xf numFmtId="41" fontId="103" fillId="37" borderId="50" xfId="23" applyNumberFormat="1" applyFont="1" applyFill="1" applyBorder="1" applyAlignment="1" applyProtection="1">
      <alignment horizontal="center" vertical="center"/>
      <protection locked="0"/>
    </xf>
    <xf numFmtId="41" fontId="103" fillId="33" borderId="42" xfId="23" applyNumberFormat="1" applyFont="1" applyFill="1" applyBorder="1" applyAlignment="1" applyProtection="1">
      <alignment horizontal="center" vertical="center"/>
      <protection locked="0"/>
    </xf>
    <xf numFmtId="41" fontId="103" fillId="33" borderId="50" xfId="23" applyNumberFormat="1" applyFont="1" applyFill="1" applyBorder="1" applyAlignment="1" applyProtection="1">
      <alignment horizontal="center" vertical="center"/>
      <protection locked="0"/>
    </xf>
    <xf numFmtId="41" fontId="103" fillId="37" borderId="109" xfId="23" applyNumberFormat="1" applyFont="1" applyFill="1" applyBorder="1" applyAlignment="1" applyProtection="1">
      <alignment horizontal="center" vertical="center"/>
      <protection locked="0"/>
    </xf>
    <xf numFmtId="41" fontId="108" fillId="33" borderId="236" xfId="23" applyNumberFormat="1" applyFont="1" applyFill="1" applyBorder="1" applyAlignment="1" applyProtection="1">
      <alignment horizontal="center" vertical="center"/>
      <protection locked="0"/>
    </xf>
    <xf numFmtId="41" fontId="103" fillId="37" borderId="98" xfId="23" applyNumberFormat="1" applyFont="1" applyFill="1" applyBorder="1" applyAlignment="1" applyProtection="1">
      <alignment horizontal="center" vertical="center"/>
      <protection locked="0"/>
    </xf>
    <xf numFmtId="41" fontId="103" fillId="37" borderId="237" xfId="23" applyNumberFormat="1" applyFont="1" applyFill="1" applyBorder="1" applyAlignment="1" applyProtection="1">
      <alignment horizontal="center" vertical="center"/>
      <protection locked="0"/>
    </xf>
    <xf numFmtId="41" fontId="103" fillId="37" borderId="238" xfId="23" applyNumberFormat="1" applyFont="1" applyFill="1" applyBorder="1" applyAlignment="1" applyProtection="1">
      <alignment horizontal="center" vertical="center"/>
      <protection locked="0"/>
    </xf>
    <xf numFmtId="41" fontId="103" fillId="37" borderId="239" xfId="23" applyNumberFormat="1" applyFont="1" applyFill="1" applyBorder="1" applyAlignment="1" applyProtection="1">
      <alignment horizontal="center" vertical="center"/>
      <protection locked="0"/>
    </xf>
    <xf numFmtId="41" fontId="103" fillId="37" borderId="240" xfId="23" applyNumberFormat="1" applyFont="1" applyFill="1" applyBorder="1" applyAlignment="1" applyProtection="1">
      <alignment horizontal="center" vertical="center"/>
      <protection locked="0"/>
    </xf>
    <xf numFmtId="41" fontId="117" fillId="34" borderId="0" xfId="0" applyNumberFormat="1" applyFont="1" applyFill="1" applyBorder="1" applyAlignment="1" applyProtection="1">
      <alignment horizontal="center" vertical="center"/>
      <protection locked="0"/>
    </xf>
    <xf numFmtId="41" fontId="117" fillId="34" borderId="241" xfId="0" applyNumberFormat="1" applyFont="1" applyFill="1" applyBorder="1" applyAlignment="1" applyProtection="1">
      <alignment horizontal="center" vertical="center"/>
      <protection locked="0"/>
    </xf>
    <xf numFmtId="3" fontId="108" fillId="33" borderId="0" xfId="23" applyNumberFormat="1" applyFont="1" applyFill="1" applyBorder="1" applyAlignment="1" applyProtection="1">
      <alignment vertical="center"/>
      <protection locked="0"/>
    </xf>
    <xf numFmtId="177" fontId="103" fillId="37" borderId="242" xfId="43" applyNumberFormat="1" applyFont="1" applyFill="1" applyBorder="1" applyAlignment="1" applyProtection="1">
      <alignment horizontal="right" vertical="center"/>
      <protection locked="0"/>
    </xf>
    <xf numFmtId="177" fontId="103" fillId="37" borderId="243" xfId="43" applyNumberFormat="1" applyFont="1" applyFill="1" applyBorder="1" applyAlignment="1" applyProtection="1">
      <alignment horizontal="right" vertical="center"/>
      <protection locked="0"/>
    </xf>
    <xf numFmtId="177" fontId="103" fillId="37" borderId="0" xfId="43" applyNumberFormat="1" applyFont="1" applyFill="1" applyBorder="1" applyAlignment="1" applyProtection="1">
      <alignment horizontal="right" vertical="center"/>
      <protection locked="0"/>
    </xf>
    <xf numFmtId="41" fontId="103" fillId="37" borderId="0" xfId="23" applyNumberFormat="1" applyFont="1" applyFill="1" applyBorder="1" applyAlignment="1" applyProtection="1">
      <alignment horizontal="center" vertical="center"/>
      <protection locked="0"/>
    </xf>
    <xf numFmtId="41" fontId="103" fillId="37" borderId="244" xfId="23" applyNumberFormat="1" applyFont="1" applyFill="1" applyBorder="1" applyAlignment="1" applyProtection="1">
      <alignment horizontal="left" vertical="center"/>
      <protection locked="0"/>
    </xf>
    <xf numFmtId="9" fontId="103" fillId="37" borderId="0" xfId="75" applyFont="1" applyFill="1" applyBorder="1" applyAlignment="1" applyProtection="1">
      <alignment horizontal="center" vertical="center"/>
      <protection locked="0"/>
    </xf>
    <xf numFmtId="0" fontId="103" fillId="37" borderId="245" xfId="23" applyFont="1" applyFill="1" applyBorder="1" applyAlignment="1" applyProtection="1">
      <alignment horizontal="left" vertical="center"/>
      <protection locked="0"/>
    </xf>
    <xf numFmtId="0" fontId="103" fillId="37" borderId="246" xfId="23" applyFont="1" applyFill="1" applyBorder="1" applyAlignment="1" applyProtection="1">
      <alignment horizontal="left" vertical="center"/>
      <protection locked="0"/>
    </xf>
    <xf numFmtId="204" fontId="103" fillId="33" borderId="247" xfId="23" applyNumberFormat="1" applyFont="1" applyFill="1" applyBorder="1" applyAlignment="1" applyProtection="1">
      <alignment horizontal="right" vertical="center"/>
      <protection locked="0"/>
    </xf>
    <xf numFmtId="0" fontId="103" fillId="37" borderId="248" xfId="23" applyFont="1" applyFill="1" applyBorder="1" applyAlignment="1" applyProtection="1">
      <alignment horizontal="left" vertical="center"/>
      <protection locked="0"/>
    </xf>
    <xf numFmtId="204" fontId="103" fillId="33" borderId="249" xfId="23" applyNumberFormat="1" applyFont="1" applyFill="1" applyBorder="1" applyAlignment="1" applyProtection="1">
      <alignment horizontal="right" vertical="center"/>
      <protection locked="0"/>
    </xf>
    <xf numFmtId="204" fontId="103" fillId="37" borderId="249" xfId="23" applyNumberFormat="1" applyFont="1" applyFill="1" applyBorder="1" applyAlignment="1" applyProtection="1">
      <alignment horizontal="right" vertical="center"/>
      <protection locked="0"/>
    </xf>
    <xf numFmtId="0" fontId="103" fillId="37" borderId="250" xfId="23" applyFont="1" applyFill="1" applyBorder="1" applyAlignment="1" applyProtection="1">
      <alignment horizontal="left" vertical="center"/>
      <protection locked="0"/>
    </xf>
    <xf numFmtId="204" fontId="103" fillId="33" borderId="251" xfId="23" applyNumberFormat="1" applyFont="1" applyFill="1" applyBorder="1" applyAlignment="1" applyProtection="1">
      <alignment horizontal="right" vertical="center"/>
      <protection locked="0"/>
    </xf>
    <xf numFmtId="0" fontId="99" fillId="41" borderId="252" xfId="72" applyFont="1" applyFill="1" applyBorder="1" applyAlignment="1" applyProtection="1">
      <alignment horizontal="left" vertical="center" wrapText="1"/>
      <protection locked="0"/>
    </xf>
    <xf numFmtId="3" fontId="126" fillId="41" borderId="253" xfId="0" applyNumberFormat="1" applyFont="1" applyFill="1" applyBorder="1" applyAlignment="1" applyProtection="1">
      <alignment horizontal="center" vertical="center" wrapText="1"/>
      <protection locked="0"/>
    </xf>
    <xf numFmtId="3" fontId="101" fillId="35" borderId="12" xfId="23" applyNumberFormat="1" applyFont="1" applyFill="1" applyBorder="1" applyAlignment="1" applyProtection="1">
      <alignment vertical="center"/>
      <protection locked="0"/>
    </xf>
    <xf numFmtId="3" fontId="91" fillId="35" borderId="13" xfId="23" applyNumberFormat="1" applyFont="1" applyFill="1" applyBorder="1" applyAlignment="1" applyProtection="1">
      <alignment horizontal="center" vertical="center"/>
      <protection locked="0"/>
    </xf>
    <xf numFmtId="3" fontId="108" fillId="33" borderId="254" xfId="23" applyNumberFormat="1" applyFont="1" applyFill="1" applyBorder="1" applyAlignment="1" applyProtection="1">
      <alignment horizontal="left" vertical="center"/>
      <protection locked="0"/>
    </xf>
    <xf numFmtId="3" fontId="108" fillId="33" borderId="255" xfId="23" applyNumberFormat="1" applyFont="1" applyFill="1" applyBorder="1" applyAlignment="1" applyProtection="1">
      <alignment horizontal="left" vertical="center"/>
      <protection locked="0"/>
    </xf>
    <xf numFmtId="0" fontId="103" fillId="37" borderId="256" xfId="23" applyFont="1" applyFill="1" applyBorder="1" applyAlignment="1" applyProtection="1">
      <alignment horizontal="left" vertical="center"/>
      <protection locked="0"/>
    </xf>
    <xf numFmtId="3" fontId="103" fillId="33" borderId="257" xfId="23" applyNumberFormat="1" applyFont="1" applyFill="1" applyBorder="1" applyAlignment="1" applyProtection="1">
      <alignment horizontal="left" vertical="center"/>
      <protection locked="0"/>
    </xf>
    <xf numFmtId="0" fontId="103" fillId="37" borderId="258" xfId="23" applyFont="1" applyFill="1" applyBorder="1" applyAlignment="1" applyProtection="1">
      <alignment horizontal="left" vertical="center"/>
      <protection locked="0"/>
    </xf>
    <xf numFmtId="3" fontId="103" fillId="33" borderId="259" xfId="23" applyNumberFormat="1" applyFont="1" applyFill="1" applyBorder="1" applyAlignment="1" applyProtection="1">
      <alignment horizontal="left" vertical="center"/>
      <protection locked="0"/>
    </xf>
    <xf numFmtId="3" fontId="103" fillId="37" borderId="259" xfId="23" applyNumberFormat="1" applyFont="1" applyFill="1" applyBorder="1" applyAlignment="1" applyProtection="1">
      <alignment horizontal="left" vertical="center"/>
      <protection locked="0"/>
    </xf>
    <xf numFmtId="0" fontId="103" fillId="37" borderId="260" xfId="23" applyFont="1" applyFill="1" applyBorder="1" applyAlignment="1" applyProtection="1">
      <alignment horizontal="left" vertical="center"/>
      <protection locked="0"/>
    </xf>
    <xf numFmtId="3" fontId="103" fillId="37" borderId="261" xfId="23" applyNumberFormat="1" applyFont="1" applyFill="1" applyBorder="1" applyAlignment="1" applyProtection="1">
      <alignment horizontal="left" vertical="center"/>
      <protection locked="0"/>
    </xf>
    <xf numFmtId="3" fontId="108" fillId="33" borderId="262" xfId="23" applyNumberFormat="1" applyFont="1" applyFill="1" applyBorder="1" applyAlignment="1" applyProtection="1">
      <alignment horizontal="left" vertical="center"/>
      <protection locked="0"/>
    </xf>
    <xf numFmtId="3" fontId="108" fillId="33" borderId="263" xfId="23" applyNumberFormat="1" applyFont="1" applyFill="1" applyBorder="1" applyAlignment="1" applyProtection="1">
      <alignment horizontal="left" vertical="center"/>
      <protection locked="0"/>
    </xf>
    <xf numFmtId="0" fontId="103" fillId="37" borderId="264" xfId="23" applyFont="1" applyFill="1" applyBorder="1" applyAlignment="1" applyProtection="1">
      <alignment horizontal="left" vertical="center"/>
      <protection locked="0"/>
    </xf>
    <xf numFmtId="41" fontId="103" fillId="37" borderId="265" xfId="23" applyNumberFormat="1" applyFont="1" applyFill="1" applyBorder="1" applyAlignment="1" applyProtection="1">
      <alignment horizontal="center" vertical="center"/>
      <protection locked="0"/>
    </xf>
    <xf numFmtId="0" fontId="103" fillId="37" borderId="266" xfId="23" applyFont="1" applyFill="1" applyBorder="1" applyAlignment="1" applyProtection="1">
      <alignment horizontal="left" vertical="center"/>
      <protection locked="0"/>
    </xf>
    <xf numFmtId="41" fontId="103" fillId="37" borderId="259" xfId="23" applyNumberFormat="1" applyFont="1" applyFill="1" applyBorder="1" applyAlignment="1" applyProtection="1">
      <alignment horizontal="center" vertical="center"/>
      <protection locked="0"/>
    </xf>
    <xf numFmtId="0" fontId="103" fillId="37" borderId="267" xfId="23" applyFont="1" applyFill="1" applyBorder="1" applyAlignment="1" applyProtection="1">
      <alignment horizontal="left" vertical="center"/>
      <protection locked="0"/>
    </xf>
    <xf numFmtId="41" fontId="103" fillId="37" borderId="268" xfId="23" applyNumberFormat="1" applyFont="1" applyFill="1" applyBorder="1" applyAlignment="1" applyProtection="1">
      <alignment horizontal="center" vertical="center"/>
      <protection locked="0"/>
    </xf>
    <xf numFmtId="0" fontId="93" fillId="3" borderId="269" xfId="0" applyFont="1" applyFill="1" applyBorder="1" applyAlignment="1">
      <alignment horizontal="left" vertical="center"/>
    </xf>
    <xf numFmtId="0" fontId="93" fillId="3" borderId="29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/>
    </xf>
    <xf numFmtId="0" fontId="93" fillId="3" borderId="0" xfId="0" applyFont="1" applyFill="1" applyBorder="1" applyAlignment="1">
      <alignment horizontal="left" vertical="center"/>
    </xf>
    <xf numFmtId="0" fontId="127" fillId="33" borderId="0" xfId="0" applyFont="1" applyFill="1" applyBorder="1" applyAlignment="1">
      <alignment horizontal="center" vertical="center"/>
    </xf>
    <xf numFmtId="0" fontId="128" fillId="33" borderId="0" xfId="0" applyFont="1" applyFill="1" applyBorder="1" applyAlignment="1">
      <alignment horizontal="center" vertical="center"/>
    </xf>
    <xf numFmtId="0" fontId="120" fillId="41" borderId="67" xfId="0" applyFont="1" applyFill="1" applyBorder="1" applyAlignment="1" applyProtection="1">
      <alignment horizontal="center" vertical="center" wrapText="1"/>
      <protection locked="0"/>
    </xf>
    <xf numFmtId="0" fontId="120" fillId="41" borderId="67" xfId="0" applyFont="1" applyFill="1" applyBorder="1" applyAlignment="1" applyProtection="1">
      <alignment horizontal="center" vertical="center"/>
      <protection locked="0"/>
    </xf>
    <xf numFmtId="164" fontId="120" fillId="41" borderId="270" xfId="72" applyNumberFormat="1" applyFont="1" applyFill="1" applyBorder="1" applyAlignment="1" applyProtection="1">
      <alignment horizontal="center" vertical="top" wrapText="1"/>
      <protection locked="0"/>
    </xf>
    <xf numFmtId="164" fontId="120" fillId="41" borderId="144" xfId="72" applyNumberFormat="1" applyFont="1" applyFill="1" applyBorder="1" applyAlignment="1" applyProtection="1">
      <alignment horizontal="center" vertical="top" wrapText="1"/>
      <protection locked="0"/>
    </xf>
    <xf numFmtId="0" fontId="103" fillId="34" borderId="271" xfId="23" applyFont="1" applyFill="1" applyBorder="1" applyAlignment="1" applyProtection="1">
      <alignment horizontal="left" vertical="center" wrapText="1" indent="3"/>
      <protection locked="0"/>
    </xf>
    <xf numFmtId="0" fontId="103" fillId="34" borderId="272" xfId="23" applyFont="1" applyFill="1" applyBorder="1" applyAlignment="1" applyProtection="1">
      <alignment horizontal="left" vertical="center" wrapText="1" indent="3"/>
      <protection locked="0"/>
    </xf>
    <xf numFmtId="3" fontId="120" fillId="41" borderId="16" xfId="0" applyNumberFormat="1" applyFont="1" applyFill="1" applyBorder="1" applyAlignment="1" applyProtection="1">
      <alignment horizontal="center" vertical="center" wrapText="1"/>
      <protection locked="0"/>
    </xf>
    <xf numFmtId="3" fontId="120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120" fillId="41" borderId="206" xfId="0" applyNumberFormat="1" applyFont="1" applyFill="1" applyBorder="1" applyAlignment="1" applyProtection="1">
      <alignment horizontal="center" vertical="center" wrapText="1"/>
      <protection locked="0"/>
    </xf>
    <xf numFmtId="0" fontId="16" fillId="41" borderId="273" xfId="0" applyFont="1" applyFill="1" applyBorder="1" applyAlignment="1" applyProtection="1">
      <alignment horizontal="center" vertical="center" wrapText="1"/>
      <protection locked="0"/>
    </xf>
    <xf numFmtId="0" fontId="129" fillId="41" borderId="274" xfId="0" applyFont="1" applyFill="1" applyBorder="1" applyAlignment="1" applyProtection="1">
      <alignment horizontal="center" vertical="center" wrapText="1"/>
      <protection locked="0"/>
    </xf>
    <xf numFmtId="0" fontId="16" fillId="41" borderId="274" xfId="0" applyFont="1" applyFill="1" applyBorder="1" applyAlignment="1" applyProtection="1">
      <alignment horizontal="center" vertical="center" wrapText="1"/>
      <protection locked="0"/>
    </xf>
    <xf numFmtId="0" fontId="129" fillId="41" borderId="142" xfId="0" applyFont="1" applyFill="1" applyBorder="1" applyAlignment="1" applyProtection="1">
      <alignment horizontal="center" vertical="center"/>
      <protection locked="0"/>
    </xf>
    <xf numFmtId="3" fontId="129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129" fillId="41" borderId="206" xfId="0" applyNumberFormat="1" applyFont="1" applyFill="1" applyBorder="1" applyAlignment="1" applyProtection="1">
      <alignment horizontal="center" vertical="center" wrapText="1"/>
      <protection locked="0"/>
    </xf>
    <xf numFmtId="0" fontId="120" fillId="41" borderId="275" xfId="0" applyFont="1" applyFill="1" applyBorder="1" applyAlignment="1" applyProtection="1">
      <alignment horizontal="center" vertical="center"/>
      <protection locked="0"/>
    </xf>
    <xf numFmtId="0" fontId="120" fillId="41" borderId="276" xfId="0" applyFont="1" applyFill="1" applyBorder="1" applyAlignment="1" applyProtection="1">
      <alignment horizontal="center" vertical="center"/>
      <protection locked="0"/>
    </xf>
    <xf numFmtId="0" fontId="120" fillId="41" borderId="277" xfId="0" applyFont="1" applyFill="1" applyBorder="1" applyAlignment="1" applyProtection="1">
      <alignment horizontal="center" vertical="center"/>
      <protection locked="0"/>
    </xf>
    <xf numFmtId="0" fontId="120" fillId="41" borderId="278" xfId="0" applyFont="1" applyFill="1" applyBorder="1" applyAlignment="1" applyProtection="1">
      <alignment horizontal="center" vertical="center"/>
      <protection locked="0"/>
    </xf>
    <xf numFmtId="0" fontId="120" fillId="41" borderId="279" xfId="0" applyFont="1" applyFill="1" applyBorder="1" applyAlignment="1" applyProtection="1">
      <alignment horizontal="center" vertical="center"/>
      <protection locked="0"/>
    </xf>
    <xf numFmtId="0" fontId="120" fillId="41" borderId="85" xfId="0" applyFont="1" applyFill="1" applyBorder="1" applyAlignment="1" applyProtection="1">
      <alignment horizontal="center" vertical="center" wrapText="1"/>
      <protection locked="0"/>
    </xf>
    <xf numFmtId="0" fontId="120" fillId="41" borderId="10" xfId="0" applyFont="1" applyFill="1" applyBorder="1" applyAlignment="1" applyProtection="1">
      <alignment horizontal="center" vertical="center" wrapText="1"/>
      <protection locked="0"/>
    </xf>
    <xf numFmtId="0" fontId="120" fillId="41" borderId="85" xfId="0" applyFont="1" applyFill="1" applyBorder="1" applyAlignment="1" applyProtection="1">
      <alignment horizontal="center" vertical="center"/>
      <protection locked="0"/>
    </xf>
    <xf numFmtId="0" fontId="120" fillId="41" borderId="10" xfId="0" applyFont="1" applyFill="1" applyBorder="1" applyAlignment="1" applyProtection="1">
      <alignment horizontal="center" vertical="center"/>
      <protection locked="0"/>
    </xf>
    <xf numFmtId="0" fontId="120" fillId="41" borderId="280" xfId="0" applyFont="1" applyFill="1" applyBorder="1" applyAlignment="1" applyProtection="1">
      <alignment horizontal="center" vertical="center"/>
      <protection locked="0"/>
    </xf>
    <xf numFmtId="0" fontId="120" fillId="41" borderId="142" xfId="0" applyFont="1" applyFill="1" applyBorder="1" applyAlignment="1" applyProtection="1">
      <alignment horizontal="center" vertical="center"/>
      <protection locked="0"/>
    </xf>
    <xf numFmtId="0" fontId="95" fillId="43" borderId="281" xfId="0" applyFont="1" applyFill="1" applyBorder="1" applyAlignment="1" applyProtection="1">
      <alignment horizontal="center" vertical="center"/>
      <protection/>
    </xf>
    <xf numFmtId="0" fontId="95" fillId="43" borderId="282" xfId="0" applyFont="1" applyFill="1" applyBorder="1" applyAlignment="1" applyProtection="1">
      <alignment horizontal="center" vertical="center"/>
      <protection/>
    </xf>
    <xf numFmtId="0" fontId="95" fillId="43" borderId="283" xfId="0" applyFont="1" applyFill="1" applyBorder="1" applyAlignment="1" applyProtection="1">
      <alignment horizontal="center" vertical="center"/>
      <protection/>
    </xf>
    <xf numFmtId="0" fontId="95" fillId="43" borderId="284" xfId="0" applyFont="1" applyFill="1" applyBorder="1" applyAlignment="1" applyProtection="1">
      <alignment horizontal="center" vertical="center"/>
      <protection/>
    </xf>
    <xf numFmtId="0" fontId="95" fillId="43" borderId="0" xfId="0" applyFont="1" applyFill="1" applyBorder="1" applyAlignment="1" applyProtection="1">
      <alignment horizontal="center" vertical="center"/>
      <protection/>
    </xf>
    <xf numFmtId="0" fontId="95" fillId="43" borderId="285" xfId="0" applyFont="1" applyFill="1" applyBorder="1" applyAlignment="1" applyProtection="1">
      <alignment horizontal="center" vertical="center"/>
      <protection/>
    </xf>
  </cellXfs>
  <cellStyles count="66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cel Built-in Norma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1" xfId="61"/>
    <cellStyle name="Normal 2" xfId="62"/>
    <cellStyle name="Normal 2 2 2 2" xfId="63"/>
    <cellStyle name="Normal 2 3" xfId="64"/>
    <cellStyle name="Normal 3" xfId="65"/>
    <cellStyle name="Normal 4" xfId="66"/>
    <cellStyle name="Normal 5" xfId="67"/>
    <cellStyle name="Normal 5 2" xfId="68"/>
    <cellStyle name="Normal 6" xfId="69"/>
    <cellStyle name="Normal 7" xfId="70"/>
    <cellStyle name="Normal 8" xfId="71"/>
    <cellStyle name="Normal_Online Schedule Template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</cellStyles>
  <dxfs count="157"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ont>
        <color rgb="FFFF5050"/>
      </font>
    </dxf>
  </dxfs>
  <tableStyles count="1" defaultTableStyle="TableStyleMedium9" defaultPivotStyle="PivotStyleLight16">
    <tableStyle name="Table Style 1" pivot="0" count="1">
      <tableStyleElement type="firstRowStripe" dxfId="15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hinkdigital.ro/" TargetMode="External" /><Relationship Id="rId3" Type="http://schemas.openxmlformats.org/officeDocument/2006/relationships/hyperlink" Target="http://www.thinkdigital.ro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facebook.com/thinkdigital" TargetMode="External" /><Relationship Id="rId6" Type="http://schemas.openxmlformats.org/officeDocument/2006/relationships/hyperlink" Target="http://www.facebook.com/thinkdigita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hinkdigital.ro/" TargetMode="External" /><Relationship Id="rId3" Type="http://schemas.openxmlformats.org/officeDocument/2006/relationships/hyperlink" Target="http://www.thinkdigital.ro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hinkdigital.ro/" TargetMode="External" /><Relationship Id="rId3" Type="http://schemas.openxmlformats.org/officeDocument/2006/relationships/hyperlink" Target="http://www.thinkdigital.ro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hinkdigital.ro/" TargetMode="External" /><Relationship Id="rId3" Type="http://schemas.openxmlformats.org/officeDocument/2006/relationships/hyperlink" Target="http://www.thinkdigital.ro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1533525</xdr:colOff>
      <xdr:row>4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1190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228600</xdr:rowOff>
    </xdr:from>
    <xdr:to>
      <xdr:col>4</xdr:col>
      <xdr:colOff>1209675</xdr:colOff>
      <xdr:row>4</xdr:row>
      <xdr:rowOff>47625</xdr:rowOff>
    </xdr:to>
    <xdr:pic>
      <xdr:nvPicPr>
        <xdr:cNvPr id="2" name="Picture 2" descr="facebook_logo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3810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1457325</xdr:colOff>
      <xdr:row>4</xdr:row>
      <xdr:rowOff>152400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4</xdr:row>
      <xdr:rowOff>152400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1</xdr:col>
      <xdr:colOff>1524000</xdr:colOff>
      <xdr:row>6</xdr:row>
      <xdr:rowOff>19050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428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ThinkDigital\_Iuliana\Budgeting\august\16.08\110816_TD_RO_INVOIC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ing_RO"/>
      <sheetName val="MediaMind_RO"/>
      <sheetName val="help"/>
      <sheetName val="Bud_pivot"/>
      <sheetName val="MM_pivot"/>
      <sheetName val="Sales Pivot"/>
      <sheetName val="Sales Pivot MM"/>
      <sheetName val="Property Pivot"/>
    </sheetNames>
    <sheetDataSet>
      <sheetData sheetId="2">
        <row r="11">
          <cell r="C11" t="str">
            <v>CPM</v>
          </cell>
        </row>
        <row r="12">
          <cell r="C12" t="str">
            <v>CPC</v>
          </cell>
        </row>
        <row r="13">
          <cell r="C13" t="str">
            <v>Special Project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d-ro@thinkdigital.net" TargetMode="External" /><Relationship Id="rId2" Type="http://schemas.openxmlformats.org/officeDocument/2006/relationships/hyperlink" Target="mailto:adops-ro@thinkdigital.net" TargetMode="External" /><Relationship Id="rId3" Type="http://schemas.openxmlformats.org/officeDocument/2006/relationships/hyperlink" Target="mailto:accounting-ro@thinkdigital.net" TargetMode="External" /><Relationship Id="rId4" Type="http://schemas.openxmlformats.org/officeDocument/2006/relationships/hyperlink" Target="http://thinkdigital.ro/#solutions" TargetMode="External" /><Relationship Id="rId5" Type="http://schemas.openxmlformats.org/officeDocument/2006/relationships/hyperlink" Target="http://iceefest.com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BUSINESSMag/" TargetMode="External" /><Relationship Id="rId2" Type="http://schemas.openxmlformats.org/officeDocument/2006/relationships/hyperlink" Target="https://www.facebook.com/ziarulCotidianul/" TargetMode="External" /><Relationship Id="rId3" Type="http://schemas.openxmlformats.org/officeDocument/2006/relationships/hyperlink" Target="https://www.facebook.com/DailyBusiness.ro/" TargetMode="External" /><Relationship Id="rId4" Type="http://schemas.openxmlformats.org/officeDocument/2006/relationships/hyperlink" Target="https://www.facebook.com/ECONOMICA.net/" TargetMode="External" /><Relationship Id="rId5" Type="http://schemas.openxmlformats.org/officeDocument/2006/relationships/hyperlink" Target="https://www.facebook.com/Gandul.info/" TargetMode="External" /><Relationship Id="rId6" Type="http://schemas.openxmlformats.org/officeDocument/2006/relationships/hyperlink" Target="https://www.facebook.com/go4it.ro/" TargetMode="External" /><Relationship Id="rId7" Type="http://schemas.openxmlformats.org/officeDocument/2006/relationships/hyperlink" Target="https://www.facebook.com/mediafax.ro/" TargetMode="External" /><Relationship Id="rId8" Type="http://schemas.openxmlformats.org/officeDocument/2006/relationships/hyperlink" Target="https://www.facebook.com/bihoreanul/" TargetMode="External" /><Relationship Id="rId9" Type="http://schemas.openxmlformats.org/officeDocument/2006/relationships/hyperlink" Target="https://www.facebook.com/viceromania/" TargetMode="External" /><Relationship Id="rId10" Type="http://schemas.openxmlformats.org/officeDocument/2006/relationships/hyperlink" Target="https://www.facebook.com/moneyro/" TargetMode="External" /><Relationship Id="rId11" Type="http://schemas.openxmlformats.org/officeDocument/2006/relationships/hyperlink" Target="https://www.facebook.com/revistanewmoney/" TargetMode="External" /><Relationship Id="rId12" Type="http://schemas.openxmlformats.org/officeDocument/2006/relationships/hyperlink" Target="https://www.facebook.com/Canal33Romania/" TargetMode="External" /><Relationship Id="rId13" Type="http://schemas.openxmlformats.org/officeDocument/2006/relationships/hyperlink" Target="https://www.facebook.com/ZIARULFINANCIAR/" TargetMode="External" /><Relationship Id="rId14" Type="http://schemas.openxmlformats.org/officeDocument/2006/relationships/hyperlink" Target="https://www.facebook.com/IQads/" TargetMode="External" /><Relationship Id="rId15" Type="http://schemas.openxmlformats.org/officeDocument/2006/relationships/hyperlink" Target="https://www.facebook.com/SMARK.ro/" TargetMode="External" /><Relationship Id="rId16" Type="http://schemas.openxmlformats.org/officeDocument/2006/relationships/hyperlink" Target="https://www.facebook.com/TheONEpage/" TargetMode="External" /><Relationship Id="rId17" Type="http://schemas.openxmlformats.org/officeDocument/2006/relationships/hyperlink" Target="https://www.facebook.com/ProMotorRomania/" TargetMode="External" /><Relationship Id="rId18" Type="http://schemas.openxmlformats.org/officeDocument/2006/relationships/hyperlink" Target="https://www.facebook.com/prosport.ro/" TargetMode="External" /><Relationship Id="rId19" Type="http://schemas.openxmlformats.org/officeDocument/2006/relationships/hyperlink" Target="https://www.facebook.com/stiridesport/" TargetMode="External" /><Relationship Id="rId20" Type="http://schemas.openxmlformats.org/officeDocument/2006/relationships/hyperlink" Target="https://www.facebook.com/RomaniaTV/" TargetMode="External" /><Relationship Id="rId21" Type="http://schemas.openxmlformats.org/officeDocument/2006/relationships/hyperlink" Target="https://www.facebook.com/Vocea.biz/" TargetMode="External" /><Relationship Id="rId22" Type="http://schemas.openxmlformats.org/officeDocument/2006/relationships/hyperlink" Target="https://www.facebook.com/bihorel.ro/" TargetMode="External" /><Relationship Id="rId23" Type="http://schemas.openxmlformats.org/officeDocument/2006/relationships/hyperlink" Target="https://www.facebook.com/seenow.ro/" TargetMode="External" /><Relationship Id="rId24" Type="http://schemas.openxmlformats.org/officeDocument/2006/relationships/hyperlink" Target="https://www.facebook.com/Obiectiv.info/" TargetMode="External" /><Relationship Id="rId25" Type="http://schemas.openxmlformats.org/officeDocument/2006/relationships/hyperlink" Target="https://www.facebook.com/ziuaveche.ro/" TargetMode="External" /><Relationship Id="rId26" Type="http://schemas.openxmlformats.org/officeDocument/2006/relationships/hyperlink" Target="https://www.facebook.com/kmkz.ro/" TargetMode="External" /><Relationship Id="rId27" Type="http://schemas.openxmlformats.org/officeDocument/2006/relationships/hyperlink" Target="https://www.facebook.com/bookblog.ro/" TargetMode="External" /><Relationship Id="rId28" Type="http://schemas.openxmlformats.org/officeDocument/2006/relationships/hyperlink" Target="https://www.facebook.com/DESCOPERA.ro/" TargetMode="External" /><Relationship Id="rId29" Type="http://schemas.openxmlformats.org/officeDocument/2006/relationships/hyperlink" Target="https://www.facebook.com/DivaHair.ro/" TargetMode="External" /><Relationship Id="rId30" Type="http://schemas.openxmlformats.org/officeDocument/2006/relationships/hyperlink" Target="https://www.facebook.com/MareaDragoste/" TargetMode="External" /><Relationship Id="rId31" Type="http://schemas.openxmlformats.org/officeDocument/2006/relationships/hyperlink" Target="https://www.facebook.com/ComunitateaFeminis/?hc_ref=ARQoGRFekcQjUb6DG_ICw-Ks_BKnf7ePz7HjYOjbg3rTU11zCKdpJrKRVQ-CAsutBbU&amp;fref=nf" TargetMode="External" /><Relationship Id="rId32" Type="http://schemas.openxmlformats.org/officeDocument/2006/relationships/hyperlink" Target="https://www.facebook.com/DESCOPERA.ro/" TargetMode="External" /><Relationship Id="rId33" Type="http://schemas.openxmlformats.org/officeDocument/2006/relationships/hyperlink" Target="https://www.facebook.com/zonapaginaoficiala/" TargetMode="External" /><Relationship Id="rId34" Type="http://schemas.openxmlformats.org/officeDocument/2006/relationships/hyperlink" Target="https://www.facebook.com/gustarte.ro/" TargetMode="External" /><Relationship Id="rId35" Type="http://schemas.openxmlformats.org/officeDocument/2006/relationships/hyperlink" Target="https://www.facebook.com/PrieteniiTPU/" TargetMode="External" /><Relationship Id="rId36" Type="http://schemas.openxmlformats.org/officeDocument/2006/relationships/hyperlink" Target="https://www.facebook.com/apropotvro/" TargetMode="External" /><Relationship Id="rId37" Type="http://schemas.openxmlformats.org/officeDocument/2006/relationships/hyperlink" Target="https://www.facebook.com/unsitedemuzica/" TargetMode="External" /><Relationship Id="rId38" Type="http://schemas.openxmlformats.org/officeDocument/2006/relationships/hyperlink" Target="https://www.facebook.com/radiozu/" TargetMode="External" /><Relationship Id="rId39" Type="http://schemas.openxmlformats.org/officeDocument/2006/relationships/hyperlink" Target="https://www.facebook.com/kissfmromania/" TargetMode="External" /><Relationship Id="rId40" Type="http://schemas.openxmlformats.org/officeDocument/2006/relationships/hyperlink" Target="https://www.facebook.com/radiomagicfm/" TargetMode="External" /><Relationship Id="rId41" Type="http://schemas.openxmlformats.org/officeDocument/2006/relationships/hyperlink" Target="https://www.facebook.com/infomusicro/" TargetMode="External" /><Relationship Id="rId42" Type="http://schemas.openxmlformats.org/officeDocument/2006/relationships/hyperlink" Target="https://www.facebook.com/RomanticFM/" TargetMode="External" /><Relationship Id="rId43" Type="http://schemas.openxmlformats.org/officeDocument/2006/relationships/hyperlink" Target="https://www.facebook.com/rockfmro/" TargetMode="External" /><Relationship Id="rId44" Type="http://schemas.openxmlformats.org/officeDocument/2006/relationships/hyperlink" Target="https://www.facebook.com/rockfmro/" TargetMode="External" /><Relationship Id="rId45" Type="http://schemas.openxmlformats.org/officeDocument/2006/relationships/hyperlink" Target="https://www.facebook.com/vinsieu/" TargetMode="External" /><Relationship Id="rId46" Type="http://schemas.openxmlformats.org/officeDocument/2006/relationships/hyperlink" Target="https://www.facebook.com/onefm913/" TargetMode="External" /><Relationship Id="rId47" Type="http://schemas.openxmlformats.org/officeDocument/2006/relationships/hyperlink" Target="https://www.facebook.com/tetelejurnal/" TargetMode="External" /><Relationship Id="rId48" Type="http://schemas.openxmlformats.org/officeDocument/2006/relationships/hyperlink" Target="https://www.facebook.com/florydinvaslui/" TargetMode="External" /><Relationship Id="rId49" Type="http://schemas.openxmlformats.org/officeDocument/2006/relationships/hyperlink" Target="https://www.facebook.com/cocostiri/" TargetMode="External" /><Relationship Id="rId50" Type="http://schemas.openxmlformats.org/officeDocument/2006/relationships/hyperlink" Target="https://www.facebook.com/Leana-si-Costel-2021120184837214/" TargetMode="External" /><Relationship Id="rId51" Type="http://schemas.openxmlformats.org/officeDocument/2006/relationships/hyperlink" Target="https://www.facebook.com/ciobaniiofficial/" TargetMode="External" /><Relationship Id="rId52" Type="http://schemas.openxmlformats.org/officeDocument/2006/relationships/hyperlink" Target="https://www.facebook.com/jugarushukaruofficial/" TargetMode="External" /><Relationship Id="rId53" Type="http://schemas.openxmlformats.org/officeDocument/2006/relationships/hyperlink" Target="https://www.facebook.com/TourismGuideRomania/" TargetMode="External" /><Relationship Id="rId54" Type="http://schemas.openxmlformats.org/officeDocument/2006/relationships/hyperlink" Target="https://www.facebook.com/idevicero/" TargetMode="External" /><Relationship Id="rId55" Type="http://schemas.openxmlformats.org/officeDocument/2006/relationships/comments" Target="../comments2.xml" /><Relationship Id="rId56" Type="http://schemas.openxmlformats.org/officeDocument/2006/relationships/vmlDrawing" Target="../drawings/vmlDrawing1.vml" /><Relationship Id="rId57" Type="http://schemas.openxmlformats.org/officeDocument/2006/relationships/drawing" Target="../drawings/drawing2.xml" /><Relationship Id="rId5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C"/>
  </sheetPr>
  <dimension ref="A1:E42"/>
  <sheetViews>
    <sheetView zoomScale="90" zoomScaleNormal="90" zoomScalePageLayoutView="0" workbookViewId="0" topLeftCell="A1">
      <selection activeCell="C26" sqref="C26:D26"/>
    </sheetView>
  </sheetViews>
  <sheetFormatPr defaultColWidth="9.140625" defaultRowHeight="15"/>
  <cols>
    <col min="1" max="1" width="0.9921875" style="2" customWidth="1"/>
    <col min="2" max="2" width="28.7109375" style="219" customWidth="1"/>
    <col min="3" max="3" width="28.8515625" style="220" bestFit="1" customWidth="1"/>
    <col min="4" max="4" width="41.140625" style="220" bestFit="1" customWidth="1"/>
    <col min="5" max="5" width="28.7109375" style="219" customWidth="1"/>
    <col min="6" max="6" width="20.00390625" style="219" bestFit="1" customWidth="1"/>
    <col min="7" max="16384" width="9.140625" style="219" customWidth="1"/>
  </cols>
  <sheetData>
    <row r="1" ht="12" customHeight="1">
      <c r="A1" s="219"/>
    </row>
    <row r="2" spans="1:5" ht="19.5" customHeight="1">
      <c r="A2" s="219"/>
      <c r="B2" s="221"/>
      <c r="C2" s="944" t="s">
        <v>14</v>
      </c>
      <c r="D2" s="944"/>
      <c r="E2" s="222" t="s">
        <v>11</v>
      </c>
    </row>
    <row r="3" spans="1:5" ht="15">
      <c r="A3" s="219"/>
      <c r="C3" s="940" t="s">
        <v>128</v>
      </c>
      <c r="D3" s="223" t="s">
        <v>245</v>
      </c>
      <c r="E3" s="224"/>
    </row>
    <row r="4" spans="1:4" ht="15">
      <c r="A4" s="219"/>
      <c r="C4" s="943"/>
      <c r="D4" s="223" t="s">
        <v>206</v>
      </c>
    </row>
    <row r="5" spans="1:4" ht="15">
      <c r="A5" s="219"/>
      <c r="C5" s="941"/>
      <c r="D5" s="223" t="s">
        <v>223</v>
      </c>
    </row>
    <row r="6" spans="1:4" ht="15">
      <c r="A6" s="219"/>
      <c r="C6" s="940" t="s">
        <v>189</v>
      </c>
      <c r="D6" s="223" t="s">
        <v>200</v>
      </c>
    </row>
    <row r="7" spans="1:4" ht="15">
      <c r="A7" s="219"/>
      <c r="C7" s="943"/>
      <c r="D7" s="223" t="s">
        <v>218</v>
      </c>
    </row>
    <row r="8" spans="1:4" ht="15">
      <c r="A8" s="219"/>
      <c r="C8" s="943"/>
      <c r="D8" s="223" t="s">
        <v>210</v>
      </c>
    </row>
    <row r="9" spans="1:4" ht="15">
      <c r="A9" s="219"/>
      <c r="C9" s="943"/>
      <c r="D9" s="223" t="s">
        <v>161</v>
      </c>
    </row>
    <row r="10" spans="1:4" ht="15">
      <c r="A10" s="219"/>
      <c r="C10" s="943"/>
      <c r="D10" s="225" t="s">
        <v>220</v>
      </c>
    </row>
    <row r="11" spans="1:4" ht="15">
      <c r="A11" s="219"/>
      <c r="C11" s="943"/>
      <c r="D11" s="225" t="s">
        <v>221</v>
      </c>
    </row>
    <row r="12" spans="1:4" ht="15">
      <c r="A12" s="219"/>
      <c r="C12" s="940" t="s">
        <v>201</v>
      </c>
      <c r="D12" s="130" t="s">
        <v>205</v>
      </c>
    </row>
    <row r="13" spans="1:4" ht="15">
      <c r="A13" s="219"/>
      <c r="C13" s="943"/>
      <c r="D13" s="130" t="s">
        <v>246</v>
      </c>
    </row>
    <row r="14" spans="1:4" ht="15">
      <c r="A14" s="219"/>
      <c r="B14" s="221"/>
      <c r="C14" s="941"/>
      <c r="D14" s="130" t="s">
        <v>209</v>
      </c>
    </row>
    <row r="15" spans="1:4" ht="15">
      <c r="A15" s="219"/>
      <c r="B15" s="226"/>
      <c r="C15" s="940" t="s">
        <v>211</v>
      </c>
      <c r="D15" s="232" t="s">
        <v>202</v>
      </c>
    </row>
    <row r="16" spans="1:4" ht="15">
      <c r="A16" s="219"/>
      <c r="B16" s="227"/>
      <c r="C16" s="943"/>
      <c r="D16" s="130" t="s">
        <v>204</v>
      </c>
    </row>
    <row r="17" spans="1:4" ht="15">
      <c r="A17" s="219"/>
      <c r="B17" s="226"/>
      <c r="C17" s="943"/>
      <c r="D17" s="130" t="s">
        <v>203</v>
      </c>
    </row>
    <row r="18" spans="1:4" ht="15">
      <c r="A18" s="219"/>
      <c r="C18" s="941"/>
      <c r="D18" s="130" t="s">
        <v>207</v>
      </c>
    </row>
    <row r="19" spans="1:4" ht="15">
      <c r="A19" s="219"/>
      <c r="C19" s="940" t="s">
        <v>219</v>
      </c>
      <c r="D19" s="228" t="s">
        <v>273</v>
      </c>
    </row>
    <row r="20" spans="1:4" ht="15">
      <c r="A20" s="219"/>
      <c r="C20" s="941"/>
      <c r="D20" s="232" t="s">
        <v>272</v>
      </c>
    </row>
    <row r="21" spans="1:4" s="229" customFormat="1" ht="12.75">
      <c r="A21" s="114"/>
      <c r="C21" s="945" t="s">
        <v>27</v>
      </c>
      <c r="D21" s="945"/>
    </row>
    <row r="22" spans="1:4" s="229" customFormat="1" ht="12">
      <c r="A22" s="114"/>
      <c r="C22" s="230" t="s">
        <v>268</v>
      </c>
      <c r="D22" s="230" t="s">
        <v>208</v>
      </c>
    </row>
    <row r="23" spans="1:4" s="229" customFormat="1" ht="12">
      <c r="A23" s="114"/>
      <c r="C23" s="230" t="s">
        <v>212</v>
      </c>
      <c r="D23" s="230" t="s">
        <v>213</v>
      </c>
    </row>
    <row r="24" spans="1:4" s="229" customFormat="1" ht="12">
      <c r="A24" s="114"/>
      <c r="C24" s="230" t="s">
        <v>216</v>
      </c>
      <c r="D24" s="230" t="s">
        <v>214</v>
      </c>
    </row>
    <row r="25" spans="1:4" s="229" customFormat="1" ht="12">
      <c r="A25" s="114"/>
      <c r="C25" s="231" t="s">
        <v>217</v>
      </c>
      <c r="D25" s="231" t="s">
        <v>215</v>
      </c>
    </row>
    <row r="26" spans="1:4" s="229" customFormat="1" ht="15" customHeight="1">
      <c r="A26" s="114"/>
      <c r="C26" s="942" t="s">
        <v>22</v>
      </c>
      <c r="D26" s="942"/>
    </row>
    <row r="41" ht="15">
      <c r="A41" s="1"/>
    </row>
    <row r="42" spans="3:4" ht="15">
      <c r="C42" s="219"/>
      <c r="D42" s="219"/>
    </row>
  </sheetData>
  <sheetProtection/>
  <mergeCells count="8">
    <mergeCell ref="C19:C20"/>
    <mergeCell ref="C26:D26"/>
    <mergeCell ref="C12:C14"/>
    <mergeCell ref="C15:C18"/>
    <mergeCell ref="C2:D2"/>
    <mergeCell ref="C21:D21"/>
    <mergeCell ref="C3:C5"/>
    <mergeCell ref="C6:C11"/>
  </mergeCells>
  <conditionalFormatting sqref="C12 C15 D12:D14">
    <cfRule type="expression" priority="240" dxfId="0" stopIfTrue="1">
      <formula>MOD(ROW(),2)=0</formula>
    </cfRule>
  </conditionalFormatting>
  <conditionalFormatting sqref="C12">
    <cfRule type="expression" priority="207" dxfId="0" stopIfTrue="1">
      <formula>MOD(ROW(),2)=0</formula>
    </cfRule>
  </conditionalFormatting>
  <conditionalFormatting sqref="D14:D18">
    <cfRule type="expression" priority="204" dxfId="0" stopIfTrue="1">
      <formula>MOD(ROW(),2)=0</formula>
    </cfRule>
  </conditionalFormatting>
  <conditionalFormatting sqref="D3:D6">
    <cfRule type="expression" priority="169" dxfId="0" stopIfTrue="1">
      <formula>MOD(ROW(),2)=0</formula>
    </cfRule>
  </conditionalFormatting>
  <conditionalFormatting sqref="D22:D25">
    <cfRule type="expression" priority="200" dxfId="0" stopIfTrue="1">
      <formula>MOD(ROW(),2)=0</formula>
    </cfRule>
  </conditionalFormatting>
  <conditionalFormatting sqref="C22:C25">
    <cfRule type="expression" priority="199" dxfId="0" stopIfTrue="1">
      <formula>MOD(ROW(),2)=0</formula>
    </cfRule>
  </conditionalFormatting>
  <conditionalFormatting sqref="D23">
    <cfRule type="expression" priority="179" dxfId="0" stopIfTrue="1">
      <formula>MOD(ROW(),2)=0</formula>
    </cfRule>
  </conditionalFormatting>
  <conditionalFormatting sqref="D12">
    <cfRule type="expression" priority="186" dxfId="0" stopIfTrue="1">
      <formula>MOD(ROW(),2)=0</formula>
    </cfRule>
  </conditionalFormatting>
  <conditionalFormatting sqref="C12">
    <cfRule type="expression" priority="187" dxfId="0" stopIfTrue="1">
      <formula>MOD(ROW(),2)=0</formula>
    </cfRule>
  </conditionalFormatting>
  <conditionalFormatting sqref="D22">
    <cfRule type="expression" priority="189" dxfId="0" stopIfTrue="1">
      <formula>MOD(ROW(),2)=0</formula>
    </cfRule>
  </conditionalFormatting>
  <conditionalFormatting sqref="C12">
    <cfRule type="expression" priority="188" dxfId="0" stopIfTrue="1">
      <formula>MOD(ROW(),2)=0</formula>
    </cfRule>
  </conditionalFormatting>
  <conditionalFormatting sqref="D11">
    <cfRule type="expression" priority="108" dxfId="0" stopIfTrue="1">
      <formula>MOD(ROW(),2)=0</formula>
    </cfRule>
  </conditionalFormatting>
  <conditionalFormatting sqref="D24">
    <cfRule type="expression" priority="178" dxfId="0" stopIfTrue="1">
      <formula>MOD(ROW(),2)=0</formula>
    </cfRule>
  </conditionalFormatting>
  <conditionalFormatting sqref="D25">
    <cfRule type="expression" priority="177" dxfId="0" stopIfTrue="1">
      <formula>MOD(ROW(),2)=0</formula>
    </cfRule>
  </conditionalFormatting>
  <conditionalFormatting sqref="D3">
    <cfRule type="expression" priority="167" dxfId="0" stopIfTrue="1">
      <formula>MOD(ROW(),2)=0</formula>
    </cfRule>
  </conditionalFormatting>
  <conditionalFormatting sqref="D4">
    <cfRule type="expression" priority="166" dxfId="0" stopIfTrue="1">
      <formula>MOD(ROW(),2)=0</formula>
    </cfRule>
  </conditionalFormatting>
  <conditionalFormatting sqref="D5">
    <cfRule type="expression" priority="165" dxfId="0" stopIfTrue="1">
      <formula>MOD(ROW(),2)=0</formula>
    </cfRule>
  </conditionalFormatting>
  <conditionalFormatting sqref="D6">
    <cfRule type="expression" priority="164" dxfId="0" stopIfTrue="1">
      <formula>MOD(ROW(),2)=0</formula>
    </cfRule>
  </conditionalFormatting>
  <conditionalFormatting sqref="D8">
    <cfRule type="expression" priority="15" dxfId="0" stopIfTrue="1">
      <formula>MOD(ROW(),2)=0</formula>
    </cfRule>
  </conditionalFormatting>
  <conditionalFormatting sqref="D10">
    <cfRule type="expression" priority="12" dxfId="0" stopIfTrue="1">
      <formula>MOD(ROW(),2)=0</formula>
    </cfRule>
  </conditionalFormatting>
  <conditionalFormatting sqref="D19">
    <cfRule type="expression" priority="41" dxfId="0" stopIfTrue="1">
      <formula>MOD(ROW(),2)=0</formula>
    </cfRule>
  </conditionalFormatting>
  <conditionalFormatting sqref="D13">
    <cfRule type="expression" priority="82" dxfId="0" stopIfTrue="1">
      <formula>MOD(ROW(),2)=0</formula>
    </cfRule>
  </conditionalFormatting>
  <conditionalFormatting sqref="D19">
    <cfRule type="expression" priority="42" dxfId="0" stopIfTrue="1">
      <formula>MOD(ROW(),2)=0</formula>
    </cfRule>
  </conditionalFormatting>
  <conditionalFormatting sqref="D11">
    <cfRule type="expression" priority="107" dxfId="0" stopIfTrue="1">
      <formula>MOD(ROW(),2)=0</formula>
    </cfRule>
  </conditionalFormatting>
  <conditionalFormatting sqref="D19">
    <cfRule type="expression" priority="43" dxfId="0" stopIfTrue="1">
      <formula>MOD(ROW(),2)=0</formula>
    </cfRule>
  </conditionalFormatting>
  <conditionalFormatting sqref="D19">
    <cfRule type="expression" priority="44" dxfId="0" stopIfTrue="1">
      <formula>MOD(ROW(),2)=0</formula>
    </cfRule>
  </conditionalFormatting>
  <conditionalFormatting sqref="D9">
    <cfRule type="expression" priority="20" dxfId="0" stopIfTrue="1">
      <formula>MOD(ROW(),2)=0</formula>
    </cfRule>
  </conditionalFormatting>
  <conditionalFormatting sqref="D9">
    <cfRule type="expression" priority="19" dxfId="0" stopIfTrue="1">
      <formula>MOD(ROW(),2)=0</formula>
    </cfRule>
  </conditionalFormatting>
  <conditionalFormatting sqref="D9">
    <cfRule type="expression" priority="18" dxfId="0" stopIfTrue="1">
      <formula>MOD(ROW(),2)=0</formula>
    </cfRule>
  </conditionalFormatting>
  <conditionalFormatting sqref="D8">
    <cfRule type="expression" priority="16" dxfId="0" stopIfTrue="1">
      <formula>MOD(ROW(),2)=0</formula>
    </cfRule>
  </conditionalFormatting>
  <conditionalFormatting sqref="D9">
    <cfRule type="expression" priority="17" dxfId="0" stopIfTrue="1">
      <formula>MOD(ROW(),2)=0</formula>
    </cfRule>
  </conditionalFormatting>
  <conditionalFormatting sqref="D8">
    <cfRule type="expression" priority="14" dxfId="0" stopIfTrue="1">
      <formula>MOD(ROW(),2)=0</formula>
    </cfRule>
  </conditionalFormatting>
  <conditionalFormatting sqref="D10">
    <cfRule type="expression" priority="13" dxfId="0" stopIfTrue="1">
      <formula>MOD(ROW(),2)=0</formula>
    </cfRule>
  </conditionalFormatting>
  <conditionalFormatting sqref="D20">
    <cfRule type="expression" priority="9" dxfId="0" stopIfTrue="1">
      <formula>MOD(ROW(),2)=0</formula>
    </cfRule>
  </conditionalFormatting>
  <conditionalFormatting sqref="D15">
    <cfRule type="expression" priority="8" dxfId="0" stopIfTrue="1">
      <formula>MOD(ROW(),2)=0</formula>
    </cfRule>
  </conditionalFormatting>
  <conditionalFormatting sqref="C3">
    <cfRule type="expression" priority="7" dxfId="0" stopIfTrue="1">
      <formula>MOD(ROW(),2)=0</formula>
    </cfRule>
  </conditionalFormatting>
  <conditionalFormatting sqref="C3">
    <cfRule type="expression" priority="6" dxfId="0" stopIfTrue="1">
      <formula>MOD(ROW(),2)=0</formula>
    </cfRule>
  </conditionalFormatting>
  <conditionalFormatting sqref="C3">
    <cfRule type="expression" priority="4" dxfId="0" stopIfTrue="1">
      <formula>MOD(ROW(),2)=0</formula>
    </cfRule>
  </conditionalFormatting>
  <conditionalFormatting sqref="C3">
    <cfRule type="expression" priority="5" dxfId="0" stopIfTrue="1">
      <formula>MOD(ROW(),2)=0</formula>
    </cfRule>
  </conditionalFormatting>
  <conditionalFormatting sqref="D6">
    <cfRule type="expression" priority="3" dxfId="0" stopIfTrue="1">
      <formula>MOD(ROW(),2)=0</formula>
    </cfRule>
  </conditionalFormatting>
  <conditionalFormatting sqref="D7">
    <cfRule type="expression" priority="2" dxfId="0" stopIfTrue="1">
      <formula>MOD(ROW(),2)=0</formula>
    </cfRule>
  </conditionalFormatting>
  <conditionalFormatting sqref="D7">
    <cfRule type="expression" priority="1" dxfId="0" stopIfTrue="1">
      <formula>MOD(ROW(),2)=0</formula>
    </cfRule>
  </conditionalFormatting>
  <hyperlinks>
    <hyperlink ref="D23" r:id="rId1" display="bd-ro@thinkdigital.net "/>
    <hyperlink ref="D24" r:id="rId2" display="adops-ro@thinkdigital.net"/>
    <hyperlink ref="D25" r:id="rId3" display="accounting-ro@thinkdigital.net"/>
    <hyperlink ref="D20" r:id="rId4" display="Special projects"/>
    <hyperlink ref="D15" r:id="rId5" display="ICEEfest"/>
    <hyperlink ref="C3:C5" location="'ad-network'!A1" display="ad-network"/>
    <hyperlink ref="D6" location="'sitelist_native content &amp; video'!A1" display="video content production"/>
    <hyperlink ref="D7" location="'sitelist_native content &amp; video'!A1" display="(native) content based projects"/>
  </hyperlinks>
  <printOptions/>
  <pageMargins left="0.25" right="0.25" top="0.75" bottom="0.75" header="0.3" footer="0.3"/>
  <pageSetup horizontalDpi="600" verticalDpi="600" orientation="landscape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B1:AH111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" sqref="B6"/>
    </sheetView>
  </sheetViews>
  <sheetFormatPr defaultColWidth="9.140625" defaultRowHeight="13.5" customHeight="1" outlineLevelRow="2"/>
  <cols>
    <col min="1" max="1" width="0.9921875" style="110" customWidth="1"/>
    <col min="2" max="2" width="28.28125" style="110" customWidth="1"/>
    <col min="3" max="3" width="16.00390625" style="110" customWidth="1"/>
    <col min="4" max="4" width="16.28125" style="12" bestFit="1" customWidth="1"/>
    <col min="5" max="5" width="12.7109375" style="12" customWidth="1"/>
    <col min="6" max="6" width="15.421875" style="12" bestFit="1" customWidth="1"/>
    <col min="7" max="7" width="12.7109375" style="12" customWidth="1"/>
    <col min="8" max="8" width="4.28125" style="53" customWidth="1"/>
    <col min="9" max="9" width="3.28125" style="53" customWidth="1"/>
    <col min="10" max="10" width="13.28125" style="12" customWidth="1"/>
    <col min="11" max="11" width="13.8515625" style="12" bestFit="1" customWidth="1"/>
    <col min="12" max="14" width="8.00390625" style="22" customWidth="1"/>
    <col min="15" max="15" width="4.57421875" style="124" bestFit="1" customWidth="1"/>
    <col min="16" max="16" width="9.140625" style="110" customWidth="1"/>
    <col min="17" max="17" width="9.57421875" style="6" bestFit="1" customWidth="1"/>
    <col min="18" max="18" width="11.57421875" style="94" bestFit="1" customWidth="1"/>
    <col min="19" max="19" width="9.421875" style="3" bestFit="1" customWidth="1"/>
    <col min="20" max="22" width="2.8515625" style="35" customWidth="1"/>
    <col min="23" max="23" width="2.8515625" style="36" customWidth="1"/>
    <col min="24" max="26" width="2.8515625" style="35" customWidth="1"/>
    <col min="27" max="27" width="2.8515625" style="36" customWidth="1"/>
    <col min="28" max="30" width="2.8515625" style="35" customWidth="1"/>
    <col min="31" max="31" width="7.57421875" style="17" customWidth="1"/>
    <col min="32" max="32" width="9.421875" style="6" customWidth="1"/>
    <col min="33" max="33" width="8.57421875" style="6" customWidth="1"/>
    <col min="34" max="34" width="11.57421875" style="17" customWidth="1"/>
    <col min="35" max="16384" width="9.140625" style="110" customWidth="1"/>
  </cols>
  <sheetData>
    <row r="1" spans="2:32" ht="13.5" customHeight="1">
      <c r="B1" s="3"/>
      <c r="C1" s="4"/>
      <c r="D1" s="590"/>
      <c r="E1" s="590"/>
      <c r="F1" s="111"/>
      <c r="G1" s="111"/>
      <c r="H1" s="112"/>
      <c r="I1" s="112"/>
      <c r="J1" s="111"/>
      <c r="K1" s="111"/>
      <c r="L1" s="21"/>
      <c r="M1" s="21"/>
      <c r="N1" s="21"/>
      <c r="O1" s="117"/>
      <c r="Q1" s="5"/>
      <c r="R1" s="88"/>
      <c r="V1" s="25"/>
      <c r="W1" s="112"/>
      <c r="Z1" s="25"/>
      <c r="AA1" s="112"/>
      <c r="AC1" s="25"/>
      <c r="AF1" s="5"/>
    </row>
    <row r="2" spans="4:34" s="79" customFormat="1" ht="13.5" customHeight="1">
      <c r="D2" s="111"/>
      <c r="E2" s="111"/>
      <c r="F2" s="111"/>
      <c r="G2" s="81"/>
      <c r="H2" s="82"/>
      <c r="I2" s="82"/>
      <c r="J2" s="81"/>
      <c r="K2" s="81"/>
      <c r="L2" s="83"/>
      <c r="M2" s="83"/>
      <c r="N2" s="83"/>
      <c r="O2" s="118"/>
      <c r="P2" s="570"/>
      <c r="Q2" s="89"/>
      <c r="R2" s="90"/>
      <c r="S2" s="84"/>
      <c r="T2" s="81"/>
      <c r="U2" s="81"/>
      <c r="V2" s="81"/>
      <c r="W2" s="85"/>
      <c r="X2" s="81"/>
      <c r="Y2" s="81"/>
      <c r="Z2" s="81"/>
      <c r="AA2" s="85"/>
      <c r="AB2" s="81"/>
      <c r="AC2" s="81"/>
      <c r="AD2" s="81"/>
      <c r="AE2" s="86"/>
      <c r="AF2" s="87"/>
      <c r="AG2" s="87"/>
      <c r="AH2" s="86"/>
    </row>
    <row r="3" spans="2:33" ht="13.5" customHeight="1" thickBot="1">
      <c r="B3" s="3"/>
      <c r="C3" s="19"/>
      <c r="D3" s="111"/>
      <c r="E3" s="111"/>
      <c r="F3" s="111"/>
      <c r="G3" s="7"/>
      <c r="H3" s="20"/>
      <c r="I3" s="20"/>
      <c r="J3" s="31"/>
      <c r="K3" s="7"/>
      <c r="L3" s="21"/>
      <c r="M3" s="21"/>
      <c r="N3" s="77"/>
      <c r="O3" s="119"/>
      <c r="Q3" s="5"/>
      <c r="R3" s="91"/>
      <c r="AF3" s="5"/>
      <c r="AG3" s="5"/>
    </row>
    <row r="4" spans="2:34" ht="13.5" customHeight="1" thickBot="1">
      <c r="B4" s="3"/>
      <c r="C4" s="3"/>
      <c r="D4" s="955" t="s">
        <v>3</v>
      </c>
      <c r="E4" s="956"/>
      <c r="F4" s="956"/>
      <c r="G4" s="956"/>
      <c r="H4" s="956"/>
      <c r="I4" s="956"/>
      <c r="J4" s="956"/>
      <c r="K4" s="956"/>
      <c r="L4" s="957" t="s">
        <v>125</v>
      </c>
      <c r="M4" s="956"/>
      <c r="N4" s="956"/>
      <c r="O4" s="956"/>
      <c r="P4" s="956"/>
      <c r="Q4" s="956"/>
      <c r="R4" s="956"/>
      <c r="S4" s="956"/>
      <c r="T4" s="958" t="s">
        <v>91</v>
      </c>
      <c r="U4" s="958"/>
      <c r="V4" s="958"/>
      <c r="W4" s="958"/>
      <c r="X4" s="958"/>
      <c r="Y4" s="958"/>
      <c r="Z4" s="958"/>
      <c r="AA4" s="958"/>
      <c r="AB4" s="958"/>
      <c r="AC4" s="958"/>
      <c r="AD4" s="958"/>
      <c r="AE4" s="959" t="s">
        <v>38</v>
      </c>
      <c r="AF4" s="959"/>
      <c r="AG4" s="959"/>
      <c r="AH4" s="960"/>
    </row>
    <row r="5" spans="2:34" ht="13.5" customHeight="1" thickBot="1">
      <c r="B5" s="305"/>
      <c r="C5" s="355"/>
      <c r="D5" s="961" t="s">
        <v>124</v>
      </c>
      <c r="E5" s="947"/>
      <c r="F5" s="947" t="s">
        <v>59</v>
      </c>
      <c r="G5" s="947"/>
      <c r="H5" s="947"/>
      <c r="I5" s="320"/>
      <c r="J5" s="947" t="s">
        <v>92</v>
      </c>
      <c r="K5" s="947"/>
      <c r="L5" s="321" t="s">
        <v>58</v>
      </c>
      <c r="M5" s="321" t="s">
        <v>59</v>
      </c>
      <c r="N5" s="321" t="s">
        <v>92</v>
      </c>
      <c r="O5" s="322" t="s">
        <v>257</v>
      </c>
      <c r="P5" s="330" t="s">
        <v>109</v>
      </c>
      <c r="Q5" s="946" t="s">
        <v>38</v>
      </c>
      <c r="R5" s="946"/>
      <c r="S5" s="946"/>
      <c r="T5" s="947" t="s">
        <v>58</v>
      </c>
      <c r="U5" s="947"/>
      <c r="V5" s="947"/>
      <c r="W5" s="947"/>
      <c r="X5" s="947" t="s">
        <v>59</v>
      </c>
      <c r="Y5" s="947"/>
      <c r="Z5" s="947"/>
      <c r="AA5" s="947"/>
      <c r="AB5" s="947" t="s">
        <v>92</v>
      </c>
      <c r="AC5" s="947"/>
      <c r="AD5" s="947"/>
      <c r="AE5" s="948" t="s">
        <v>40</v>
      </c>
      <c r="AF5" s="952" t="s">
        <v>39</v>
      </c>
      <c r="AG5" s="953"/>
      <c r="AH5" s="954"/>
    </row>
    <row r="6" spans="2:34" ht="57" customHeight="1" thickBot="1">
      <c r="B6" s="331" t="s">
        <v>15</v>
      </c>
      <c r="C6" s="54" t="s">
        <v>130</v>
      </c>
      <c r="D6" s="64" t="s">
        <v>270</v>
      </c>
      <c r="E6" s="63" t="s">
        <v>19</v>
      </c>
      <c r="F6" s="64" t="s">
        <v>270</v>
      </c>
      <c r="G6" s="629" t="s">
        <v>19</v>
      </c>
      <c r="H6" s="113" t="s">
        <v>193</v>
      </c>
      <c r="I6" s="630" t="s">
        <v>194</v>
      </c>
      <c r="J6" s="64" t="s">
        <v>270</v>
      </c>
      <c r="K6" s="63" t="s">
        <v>123</v>
      </c>
      <c r="L6" s="64" t="s">
        <v>4</v>
      </c>
      <c r="M6" s="65" t="s">
        <v>4</v>
      </c>
      <c r="N6" s="65" t="s">
        <v>4</v>
      </c>
      <c r="O6" s="324" t="s">
        <v>6</v>
      </c>
      <c r="P6" s="323" t="s">
        <v>25</v>
      </c>
      <c r="Q6" s="64" t="s">
        <v>97</v>
      </c>
      <c r="R6" s="62" t="s">
        <v>42</v>
      </c>
      <c r="S6" s="63" t="s">
        <v>43</v>
      </c>
      <c r="T6" s="325" t="s">
        <v>93</v>
      </c>
      <c r="U6" s="326" t="s">
        <v>95</v>
      </c>
      <c r="V6" s="326" t="s">
        <v>94</v>
      </c>
      <c r="W6" s="327" t="s">
        <v>96</v>
      </c>
      <c r="X6" s="325" t="s">
        <v>93</v>
      </c>
      <c r="Y6" s="326" t="s">
        <v>95</v>
      </c>
      <c r="Z6" s="326" t="s">
        <v>94</v>
      </c>
      <c r="AA6" s="327" t="s">
        <v>96</v>
      </c>
      <c r="AB6" s="325" t="s">
        <v>253</v>
      </c>
      <c r="AC6" s="326" t="s">
        <v>254</v>
      </c>
      <c r="AD6" s="327" t="s">
        <v>96</v>
      </c>
      <c r="AE6" s="949"/>
      <c r="AF6" s="328" t="s">
        <v>41</v>
      </c>
      <c r="AG6" s="329" t="s">
        <v>42</v>
      </c>
      <c r="AH6" s="332" t="s">
        <v>43</v>
      </c>
    </row>
    <row r="7" spans="2:34" ht="29.25" thickBot="1">
      <c r="B7" s="333" t="s">
        <v>249</v>
      </c>
      <c r="C7" s="129"/>
      <c r="D7" s="391">
        <f>D8</f>
        <v>4257852</v>
      </c>
      <c r="E7" s="392">
        <f>E8</f>
        <v>1319866.3345169732</v>
      </c>
      <c r="F7" s="391">
        <f>F8</f>
        <v>1008108</v>
      </c>
      <c r="G7" s="393">
        <f>G8</f>
        <v>312497.6863330862</v>
      </c>
      <c r="H7" s="603"/>
      <c r="I7" s="394"/>
      <c r="J7" s="395">
        <f>J8</f>
        <v>0</v>
      </c>
      <c r="K7" s="396">
        <f>K8</f>
        <v>0</v>
      </c>
      <c r="L7" s="120"/>
      <c r="M7" s="120"/>
      <c r="N7" s="120"/>
      <c r="O7" s="120"/>
      <c r="P7" s="257"/>
      <c r="Q7" s="59"/>
      <c r="R7" s="9"/>
      <c r="S7" s="92"/>
      <c r="T7" s="57"/>
      <c r="U7" s="8"/>
      <c r="V7" s="8"/>
      <c r="W7" s="58"/>
      <c r="X7" s="57"/>
      <c r="Y7" s="8"/>
      <c r="Z7" s="8"/>
      <c r="AA7" s="58"/>
      <c r="AB7" s="57"/>
      <c r="AC7" s="8"/>
      <c r="AD7" s="8"/>
      <c r="AE7" s="846"/>
      <c r="AF7" s="847"/>
      <c r="AG7" s="848"/>
      <c r="AH7" s="849"/>
    </row>
    <row r="8" spans="2:34" ht="13.5" customHeight="1" collapsed="1" thickBot="1">
      <c r="B8" s="334" t="s">
        <v>141</v>
      </c>
      <c r="C8" s="282"/>
      <c r="D8" s="266">
        <f>SUM(D9:D10)</f>
        <v>4257852</v>
      </c>
      <c r="E8" s="267">
        <f>SUM(E9:E10)</f>
        <v>1319866.3345169732</v>
      </c>
      <c r="F8" s="268">
        <f>SUM(F9:F10)</f>
        <v>1008108</v>
      </c>
      <c r="G8" s="268">
        <f>SUM(G9:G10)</f>
        <v>312497.6863330862</v>
      </c>
      <c r="H8" s="604"/>
      <c r="I8" s="302"/>
      <c r="J8" s="303"/>
      <c r="K8" s="304"/>
      <c r="L8" s="283"/>
      <c r="M8" s="284"/>
      <c r="N8" s="284"/>
      <c r="O8" s="284"/>
      <c r="P8" s="285"/>
      <c r="Q8" s="286"/>
      <c r="R8" s="287"/>
      <c r="S8" s="288"/>
      <c r="T8" s="299"/>
      <c r="U8" s="300"/>
      <c r="V8" s="300"/>
      <c r="W8" s="301"/>
      <c r="X8" s="299"/>
      <c r="Y8" s="300"/>
      <c r="Z8" s="300"/>
      <c r="AA8" s="301"/>
      <c r="AB8" s="299"/>
      <c r="AC8" s="300"/>
      <c r="AD8" s="301"/>
      <c r="AE8" s="286"/>
      <c r="AF8" s="287"/>
      <c r="AG8" s="287"/>
      <c r="AH8" s="335"/>
    </row>
    <row r="9" spans="2:34" s="34" customFormat="1" ht="13.5" customHeight="1" hidden="1" outlineLevel="1">
      <c r="B9" s="336" t="s">
        <v>142</v>
      </c>
      <c r="C9" s="134" t="s">
        <v>247</v>
      </c>
      <c r="D9" s="233">
        <v>3003170</v>
      </c>
      <c r="E9" s="249">
        <v>930935.1546509152</v>
      </c>
      <c r="F9" s="233">
        <v>773753</v>
      </c>
      <c r="G9" s="249">
        <v>239851.29014753646</v>
      </c>
      <c r="H9" s="605"/>
      <c r="I9" s="133"/>
      <c r="J9" s="233" t="s">
        <v>16</v>
      </c>
      <c r="K9" s="234" t="s">
        <v>16</v>
      </c>
      <c r="L9" s="136">
        <v>75</v>
      </c>
      <c r="M9" s="136">
        <v>75</v>
      </c>
      <c r="N9" s="136" t="s">
        <v>120</v>
      </c>
      <c r="O9" s="136">
        <v>0</v>
      </c>
      <c r="P9" s="258">
        <v>14000</v>
      </c>
      <c r="Q9" s="137" t="s">
        <v>2</v>
      </c>
      <c r="R9" s="137" t="s">
        <v>2</v>
      </c>
      <c r="S9" s="138" t="s">
        <v>2</v>
      </c>
      <c r="T9" s="133" t="s">
        <v>224</v>
      </c>
      <c r="U9" s="132" t="s">
        <v>144</v>
      </c>
      <c r="V9" s="135" t="s">
        <v>12</v>
      </c>
      <c r="W9" s="139" t="s">
        <v>145</v>
      </c>
      <c r="X9" s="140" t="s">
        <v>146</v>
      </c>
      <c r="Y9" s="135" t="s">
        <v>2</v>
      </c>
      <c r="Z9" s="135" t="s">
        <v>12</v>
      </c>
      <c r="AA9" s="138" t="s">
        <v>12</v>
      </c>
      <c r="AB9" s="135" t="s">
        <v>12</v>
      </c>
      <c r="AC9" s="135" t="s">
        <v>2</v>
      </c>
      <c r="AD9" s="132" t="s">
        <v>147</v>
      </c>
      <c r="AE9" s="141" t="s">
        <v>2</v>
      </c>
      <c r="AF9" s="131" t="s">
        <v>16</v>
      </c>
      <c r="AG9" s="135" t="s">
        <v>12</v>
      </c>
      <c r="AH9" s="337" t="s">
        <v>12</v>
      </c>
    </row>
    <row r="10" spans="2:34" s="34" customFormat="1" ht="13.5" customHeight="1" hidden="1" outlineLevel="1">
      <c r="B10" s="338" t="s">
        <v>143</v>
      </c>
      <c r="C10" s="142" t="s">
        <v>248</v>
      </c>
      <c r="D10" s="235">
        <v>1254682</v>
      </c>
      <c r="E10" s="250">
        <v>388931.1798660581</v>
      </c>
      <c r="F10" s="235">
        <v>234355</v>
      </c>
      <c r="G10" s="250">
        <v>72646.39618554975</v>
      </c>
      <c r="H10" s="606"/>
      <c r="I10" s="145"/>
      <c r="J10" s="235" t="s">
        <v>16</v>
      </c>
      <c r="K10" s="236" t="s">
        <v>16</v>
      </c>
      <c r="L10" s="147">
        <v>100</v>
      </c>
      <c r="M10" s="147">
        <v>100</v>
      </c>
      <c r="N10" s="147" t="s">
        <v>120</v>
      </c>
      <c r="O10" s="147">
        <v>0</v>
      </c>
      <c r="P10" s="259">
        <v>14000</v>
      </c>
      <c r="Q10" s="148" t="s">
        <v>2</v>
      </c>
      <c r="R10" s="148" t="s">
        <v>2</v>
      </c>
      <c r="S10" s="149" t="s">
        <v>2</v>
      </c>
      <c r="T10" s="145" t="s">
        <v>224</v>
      </c>
      <c r="U10" s="144" t="s">
        <v>144</v>
      </c>
      <c r="V10" s="146" t="s">
        <v>12</v>
      </c>
      <c r="W10" s="150" t="s">
        <v>145</v>
      </c>
      <c r="X10" s="151" t="s">
        <v>146</v>
      </c>
      <c r="Y10" s="146" t="s">
        <v>2</v>
      </c>
      <c r="Z10" s="146" t="s">
        <v>12</v>
      </c>
      <c r="AA10" s="149" t="s">
        <v>12</v>
      </c>
      <c r="AB10" s="146" t="s">
        <v>12</v>
      </c>
      <c r="AC10" s="146" t="s">
        <v>2</v>
      </c>
      <c r="AD10" s="150" t="s">
        <v>147</v>
      </c>
      <c r="AE10" s="146" t="s">
        <v>2</v>
      </c>
      <c r="AF10" s="143" t="s">
        <v>16</v>
      </c>
      <c r="AG10" s="146" t="s">
        <v>12</v>
      </c>
      <c r="AH10" s="339" t="s">
        <v>12</v>
      </c>
    </row>
    <row r="11" spans="2:34" s="34" customFormat="1" ht="13.5" customHeight="1" hidden="1" outlineLevel="1">
      <c r="B11" s="950" t="s">
        <v>236</v>
      </c>
      <c r="C11" s="161" t="s">
        <v>238</v>
      </c>
      <c r="D11" s="237" t="s">
        <v>16</v>
      </c>
      <c r="E11" s="251" t="s">
        <v>16</v>
      </c>
      <c r="F11" s="237" t="s">
        <v>16</v>
      </c>
      <c r="G11" s="251" t="s">
        <v>16</v>
      </c>
      <c r="H11" s="607"/>
      <c r="I11" s="163"/>
      <c r="J11" s="237" t="s">
        <v>16</v>
      </c>
      <c r="K11" s="238" t="s">
        <v>16</v>
      </c>
      <c r="L11" s="164">
        <v>0</v>
      </c>
      <c r="M11" s="164">
        <v>0</v>
      </c>
      <c r="N11" s="164">
        <v>0</v>
      </c>
      <c r="O11" s="164">
        <v>0</v>
      </c>
      <c r="P11" s="260">
        <v>102500</v>
      </c>
      <c r="Q11" s="141" t="s">
        <v>12</v>
      </c>
      <c r="R11" s="165" t="s">
        <v>2</v>
      </c>
      <c r="S11" s="166" t="s">
        <v>2</v>
      </c>
      <c r="T11" s="141" t="s">
        <v>2</v>
      </c>
      <c r="U11" s="167" t="s">
        <v>2</v>
      </c>
      <c r="V11" s="167" t="s">
        <v>2</v>
      </c>
      <c r="W11" s="162" t="s">
        <v>12</v>
      </c>
      <c r="X11" s="141" t="s">
        <v>2</v>
      </c>
      <c r="Y11" s="167" t="s">
        <v>2</v>
      </c>
      <c r="Z11" s="167" t="s">
        <v>2</v>
      </c>
      <c r="AA11" s="168" t="s">
        <v>12</v>
      </c>
      <c r="AB11" s="167" t="s">
        <v>2</v>
      </c>
      <c r="AC11" s="167" t="s">
        <v>2</v>
      </c>
      <c r="AD11" s="168" t="s">
        <v>147</v>
      </c>
      <c r="AE11" s="167" t="s">
        <v>12</v>
      </c>
      <c r="AF11" s="167" t="s">
        <v>2</v>
      </c>
      <c r="AG11" s="169" t="s">
        <v>2</v>
      </c>
      <c r="AH11" s="340" t="s">
        <v>2</v>
      </c>
    </row>
    <row r="12" spans="2:34" s="34" customFormat="1" ht="13.5" customHeight="1" hidden="1" outlineLevel="1">
      <c r="B12" s="951"/>
      <c r="C12" s="170" t="s">
        <v>239</v>
      </c>
      <c r="D12" s="239" t="s">
        <v>16</v>
      </c>
      <c r="E12" s="252" t="s">
        <v>16</v>
      </c>
      <c r="F12" s="239" t="s">
        <v>16</v>
      </c>
      <c r="G12" s="252" t="s">
        <v>16</v>
      </c>
      <c r="H12" s="608"/>
      <c r="I12" s="172"/>
      <c r="J12" s="239" t="s">
        <v>16</v>
      </c>
      <c r="K12" s="240" t="s">
        <v>16</v>
      </c>
      <c r="L12" s="173">
        <v>0</v>
      </c>
      <c r="M12" s="173">
        <v>0</v>
      </c>
      <c r="N12" s="173">
        <v>0</v>
      </c>
      <c r="O12" s="173">
        <v>0</v>
      </c>
      <c r="P12" s="261">
        <v>245000</v>
      </c>
      <c r="Q12" s="174" t="s">
        <v>12</v>
      </c>
      <c r="R12" s="175" t="s">
        <v>2</v>
      </c>
      <c r="S12" s="176" t="s">
        <v>2</v>
      </c>
      <c r="T12" s="174" t="s">
        <v>2</v>
      </c>
      <c r="U12" s="177" t="s">
        <v>2</v>
      </c>
      <c r="V12" s="177" t="s">
        <v>2</v>
      </c>
      <c r="W12" s="171" t="s">
        <v>12</v>
      </c>
      <c r="X12" s="174" t="s">
        <v>2</v>
      </c>
      <c r="Y12" s="177" t="s">
        <v>2</v>
      </c>
      <c r="Z12" s="177" t="s">
        <v>2</v>
      </c>
      <c r="AA12" s="178" t="s">
        <v>12</v>
      </c>
      <c r="AB12" s="177" t="s">
        <v>2</v>
      </c>
      <c r="AC12" s="177" t="s">
        <v>2</v>
      </c>
      <c r="AD12" s="178" t="s">
        <v>147</v>
      </c>
      <c r="AE12" s="177" t="s">
        <v>12</v>
      </c>
      <c r="AF12" s="177" t="s">
        <v>2</v>
      </c>
      <c r="AG12" s="179" t="s">
        <v>2</v>
      </c>
      <c r="AH12" s="341" t="s">
        <v>2</v>
      </c>
    </row>
    <row r="13" spans="2:34" s="34" customFormat="1" ht="13.5" customHeight="1" hidden="1" outlineLevel="1" thickBot="1">
      <c r="B13" s="342" t="s">
        <v>237</v>
      </c>
      <c r="C13" s="152" t="s">
        <v>240</v>
      </c>
      <c r="D13" s="241" t="s">
        <v>16</v>
      </c>
      <c r="E13" s="253" t="s">
        <v>16</v>
      </c>
      <c r="F13" s="241" t="s">
        <v>16</v>
      </c>
      <c r="G13" s="253" t="s">
        <v>16</v>
      </c>
      <c r="H13" s="609"/>
      <c r="I13" s="154"/>
      <c r="J13" s="241" t="s">
        <v>16</v>
      </c>
      <c r="K13" s="242" t="s">
        <v>16</v>
      </c>
      <c r="L13" s="155">
        <v>0</v>
      </c>
      <c r="M13" s="155">
        <v>0</v>
      </c>
      <c r="N13" s="155">
        <v>0</v>
      </c>
      <c r="O13" s="155">
        <v>0</v>
      </c>
      <c r="P13" s="262" t="s">
        <v>16</v>
      </c>
      <c r="Q13" s="156" t="s">
        <v>12</v>
      </c>
      <c r="R13" s="157" t="s">
        <v>2</v>
      </c>
      <c r="S13" s="158" t="s">
        <v>2</v>
      </c>
      <c r="T13" s="156" t="s">
        <v>2</v>
      </c>
      <c r="U13" s="159" t="s">
        <v>2</v>
      </c>
      <c r="V13" s="159" t="s">
        <v>2</v>
      </c>
      <c r="W13" s="153" t="s">
        <v>12</v>
      </c>
      <c r="X13" s="156" t="s">
        <v>2</v>
      </c>
      <c r="Y13" s="159" t="s">
        <v>2</v>
      </c>
      <c r="Z13" s="159" t="s">
        <v>2</v>
      </c>
      <c r="AA13" s="75" t="s">
        <v>12</v>
      </c>
      <c r="AB13" s="159" t="s">
        <v>2</v>
      </c>
      <c r="AC13" s="159" t="s">
        <v>2</v>
      </c>
      <c r="AD13" s="75" t="s">
        <v>147</v>
      </c>
      <c r="AE13" s="159" t="s">
        <v>12</v>
      </c>
      <c r="AF13" s="159" t="s">
        <v>2</v>
      </c>
      <c r="AG13" s="160" t="s">
        <v>2</v>
      </c>
      <c r="AH13" s="343" t="s">
        <v>2</v>
      </c>
    </row>
    <row r="14" spans="2:34" ht="13.5" customHeight="1" thickBot="1">
      <c r="B14" s="344" t="s">
        <v>153</v>
      </c>
      <c r="C14" s="103"/>
      <c r="D14" s="391">
        <f>SUM(D15,D26,D29)</f>
        <v>265906039530.67728</v>
      </c>
      <c r="E14" s="392">
        <f>SUM(E15,E26,E29)</f>
        <v>743285879.0610329</v>
      </c>
      <c r="F14" s="391">
        <f>SUM(F15,F26,F29)</f>
        <v>37848036230.338646</v>
      </c>
      <c r="G14" s="393">
        <f>SUM(G15,G26,G29)</f>
        <v>152117416.53051645</v>
      </c>
      <c r="H14" s="610"/>
      <c r="I14" s="401"/>
      <c r="J14" s="402">
        <f>SUM(J15,J26,J29)</f>
        <v>167425410</v>
      </c>
      <c r="K14" s="396">
        <f>SUM(K15,K26,K29)</f>
        <v>9770370</v>
      </c>
      <c r="L14" s="263"/>
      <c r="M14" s="121"/>
      <c r="N14" s="121"/>
      <c r="O14" s="121"/>
      <c r="P14" s="264"/>
      <c r="Q14" s="103"/>
      <c r="R14" s="116"/>
      <c r="S14" s="115"/>
      <c r="T14" s="103"/>
      <c r="U14" s="116"/>
      <c r="V14" s="116"/>
      <c r="W14" s="116"/>
      <c r="X14" s="103"/>
      <c r="Y14" s="116"/>
      <c r="Z14" s="116"/>
      <c r="AA14" s="116"/>
      <c r="AB14" s="103"/>
      <c r="AC14" s="116"/>
      <c r="AD14" s="116"/>
      <c r="AE14" s="850"/>
      <c r="AF14" s="851"/>
      <c r="AG14" s="851"/>
      <c r="AH14" s="852"/>
    </row>
    <row r="15" spans="2:34" ht="13.5" customHeight="1" collapsed="1">
      <c r="B15" s="359" t="s">
        <v>154</v>
      </c>
      <c r="C15" s="360"/>
      <c r="D15" s="361">
        <f>SUM(D16,D20,D24)</f>
        <v>647981640</v>
      </c>
      <c r="E15" s="362">
        <f aca="true" t="shared" si="0" ref="E15:K15">SUM(E16,E20,E24)</f>
        <v>35998980</v>
      </c>
      <c r="F15" s="361">
        <f t="shared" si="0"/>
        <v>324507285</v>
      </c>
      <c r="G15" s="363">
        <f t="shared" si="0"/>
        <v>19816467</v>
      </c>
      <c r="H15" s="364"/>
      <c r="I15" s="364"/>
      <c r="J15" s="371">
        <f t="shared" si="0"/>
        <v>167425410</v>
      </c>
      <c r="K15" s="362">
        <f t="shared" si="0"/>
        <v>9770370</v>
      </c>
      <c r="L15" s="365"/>
      <c r="M15" s="366"/>
      <c r="N15" s="366"/>
      <c r="O15" s="366"/>
      <c r="P15" s="367"/>
      <c r="Q15" s="368"/>
      <c r="R15" s="369"/>
      <c r="S15" s="370"/>
      <c r="T15" s="368"/>
      <c r="U15" s="369"/>
      <c r="V15" s="369"/>
      <c r="W15" s="370"/>
      <c r="X15" s="368"/>
      <c r="Y15" s="369"/>
      <c r="Z15" s="369"/>
      <c r="AA15" s="370"/>
      <c r="AB15" s="368"/>
      <c r="AC15" s="369"/>
      <c r="AD15" s="370"/>
      <c r="AE15" s="853"/>
      <c r="AF15" s="854"/>
      <c r="AG15" s="854"/>
      <c r="AH15" s="855"/>
    </row>
    <row r="16" spans="2:34" s="281" customFormat="1" ht="13.5" customHeight="1" hidden="1" outlineLevel="1" collapsed="1">
      <c r="B16" s="345" t="s">
        <v>226</v>
      </c>
      <c r="C16" s="282"/>
      <c r="D16" s="266">
        <v>0</v>
      </c>
      <c r="E16" s="267">
        <v>0</v>
      </c>
      <c r="F16" s="268">
        <v>41344629</v>
      </c>
      <c r="G16" s="268">
        <v>3600000</v>
      </c>
      <c r="H16" s="604"/>
      <c r="I16" s="269"/>
      <c r="J16" s="270">
        <v>0</v>
      </c>
      <c r="K16" s="271">
        <v>0</v>
      </c>
      <c r="L16" s="272"/>
      <c r="M16" s="273"/>
      <c r="N16" s="273"/>
      <c r="O16" s="273"/>
      <c r="P16" s="274"/>
      <c r="Q16" s="275"/>
      <c r="R16" s="276"/>
      <c r="S16" s="277"/>
      <c r="T16" s="278"/>
      <c r="U16" s="279"/>
      <c r="V16" s="279"/>
      <c r="W16" s="280"/>
      <c r="X16" s="278"/>
      <c r="Y16" s="279"/>
      <c r="Z16" s="279"/>
      <c r="AA16" s="280"/>
      <c r="AB16" s="278"/>
      <c r="AC16" s="279"/>
      <c r="AD16" s="280"/>
      <c r="AE16" s="275"/>
      <c r="AF16" s="276"/>
      <c r="AG16" s="276"/>
      <c r="AH16" s="346"/>
    </row>
    <row r="17" spans="2:34" s="180" customFormat="1" ht="13.5" customHeight="1" hidden="1" outlineLevel="2">
      <c r="B17" s="347" t="s">
        <v>241</v>
      </c>
      <c r="C17" s="182" t="s">
        <v>242</v>
      </c>
      <c r="D17" s="247">
        <v>0</v>
      </c>
      <c r="E17" s="254">
        <v>0</v>
      </c>
      <c r="F17" s="243">
        <v>0</v>
      </c>
      <c r="G17" s="255">
        <v>0</v>
      </c>
      <c r="H17" s="611"/>
      <c r="I17" s="183"/>
      <c r="J17" s="243">
        <v>0</v>
      </c>
      <c r="K17" s="244">
        <v>0</v>
      </c>
      <c r="L17" s="181">
        <v>0</v>
      </c>
      <c r="M17" s="181">
        <v>50</v>
      </c>
      <c r="N17" s="181">
        <v>0</v>
      </c>
      <c r="O17" s="181">
        <v>0</v>
      </c>
      <c r="P17" s="184">
        <v>7500</v>
      </c>
      <c r="Q17" s="203">
        <v>0</v>
      </c>
      <c r="R17" s="204">
        <v>0</v>
      </c>
      <c r="S17" s="205">
        <v>0</v>
      </c>
      <c r="T17" s="186" t="s">
        <v>2</v>
      </c>
      <c r="U17" s="187" t="s">
        <v>2</v>
      </c>
      <c r="V17" s="187" t="s">
        <v>2</v>
      </c>
      <c r="W17" s="188" t="s">
        <v>2</v>
      </c>
      <c r="X17" s="186" t="s">
        <v>12</v>
      </c>
      <c r="Y17" s="187" t="s">
        <v>2</v>
      </c>
      <c r="Z17" s="187" t="s">
        <v>12</v>
      </c>
      <c r="AA17" s="188" t="s">
        <v>231</v>
      </c>
      <c r="AB17" s="186" t="s">
        <v>2</v>
      </c>
      <c r="AC17" s="187" t="s">
        <v>2</v>
      </c>
      <c r="AD17" s="187" t="s">
        <v>2</v>
      </c>
      <c r="AE17" s="141" t="s">
        <v>2</v>
      </c>
      <c r="AF17" s="167" t="s">
        <v>2</v>
      </c>
      <c r="AG17" s="169" t="s">
        <v>2</v>
      </c>
      <c r="AH17" s="340" t="s">
        <v>2</v>
      </c>
    </row>
    <row r="18" spans="2:34" s="180" customFormat="1" ht="13.5" customHeight="1" hidden="1" outlineLevel="2">
      <c r="B18" s="348" t="s">
        <v>229</v>
      </c>
      <c r="C18" s="189" t="s">
        <v>244</v>
      </c>
      <c r="D18" s="247">
        <v>0</v>
      </c>
      <c r="E18" s="254">
        <v>0</v>
      </c>
      <c r="F18" s="245">
        <v>0</v>
      </c>
      <c r="G18" s="256">
        <v>0</v>
      </c>
      <c r="H18" s="612"/>
      <c r="I18" s="190"/>
      <c r="J18" s="245">
        <v>0</v>
      </c>
      <c r="K18" s="246">
        <v>0</v>
      </c>
      <c r="L18" s="192">
        <v>0</v>
      </c>
      <c r="M18" s="192">
        <v>25</v>
      </c>
      <c r="N18" s="192">
        <v>25</v>
      </c>
      <c r="O18" s="192">
        <v>8</v>
      </c>
      <c r="P18" s="191">
        <v>22500</v>
      </c>
      <c r="Q18" s="206">
        <v>0</v>
      </c>
      <c r="R18" s="207">
        <v>0</v>
      </c>
      <c r="S18" s="208">
        <v>0</v>
      </c>
      <c r="T18" s="194" t="s">
        <v>2</v>
      </c>
      <c r="U18" s="195" t="s">
        <v>2</v>
      </c>
      <c r="V18" s="195" t="s">
        <v>2</v>
      </c>
      <c r="W18" s="196" t="s">
        <v>2</v>
      </c>
      <c r="X18" s="194" t="s">
        <v>2</v>
      </c>
      <c r="Y18" s="195" t="s">
        <v>2</v>
      </c>
      <c r="Z18" s="195" t="s">
        <v>2</v>
      </c>
      <c r="AA18" s="196" t="s">
        <v>232</v>
      </c>
      <c r="AB18" s="194" t="s">
        <v>2</v>
      </c>
      <c r="AC18" s="195" t="s">
        <v>2</v>
      </c>
      <c r="AD18" s="195" t="s">
        <v>2</v>
      </c>
      <c r="AE18" s="442" t="s">
        <v>2</v>
      </c>
      <c r="AF18" s="441" t="s">
        <v>2</v>
      </c>
      <c r="AG18" s="856" t="s">
        <v>2</v>
      </c>
      <c r="AH18" s="857" t="s">
        <v>2</v>
      </c>
    </row>
    <row r="19" spans="2:34" s="180" customFormat="1" ht="13.5" customHeight="1" hidden="1" outlineLevel="2">
      <c r="B19" s="349" t="s">
        <v>230</v>
      </c>
      <c r="C19" s="197" t="s">
        <v>243</v>
      </c>
      <c r="D19" s="247">
        <v>0</v>
      </c>
      <c r="E19" s="254">
        <v>0</v>
      </c>
      <c r="F19" s="247">
        <v>0</v>
      </c>
      <c r="G19" s="254">
        <v>0</v>
      </c>
      <c r="H19" s="613"/>
      <c r="I19" s="198"/>
      <c r="J19" s="247">
        <v>0</v>
      </c>
      <c r="K19" s="248">
        <v>0</v>
      </c>
      <c r="L19" s="200">
        <v>0</v>
      </c>
      <c r="M19" s="200">
        <v>0</v>
      </c>
      <c r="N19" s="200">
        <v>50</v>
      </c>
      <c r="O19" s="200">
        <v>8</v>
      </c>
      <c r="P19" s="199">
        <v>22500</v>
      </c>
      <c r="Q19" s="209">
        <v>0</v>
      </c>
      <c r="R19" s="210">
        <v>0</v>
      </c>
      <c r="S19" s="211">
        <v>0</v>
      </c>
      <c r="T19" s="212" t="s">
        <v>2</v>
      </c>
      <c r="U19" s="213" t="s">
        <v>2</v>
      </c>
      <c r="V19" s="213" t="s">
        <v>2</v>
      </c>
      <c r="W19" s="214" t="s">
        <v>2</v>
      </c>
      <c r="X19" s="212" t="s">
        <v>2</v>
      </c>
      <c r="Y19" s="213" t="s">
        <v>2</v>
      </c>
      <c r="Z19" s="213" t="s">
        <v>2</v>
      </c>
      <c r="AA19" s="218">
        <v>0</v>
      </c>
      <c r="AB19" s="212" t="s">
        <v>12</v>
      </c>
      <c r="AC19" s="213" t="s">
        <v>2</v>
      </c>
      <c r="AD19" s="215" t="s">
        <v>2</v>
      </c>
      <c r="AE19" s="151" t="s">
        <v>2</v>
      </c>
      <c r="AF19" s="146" t="s">
        <v>2</v>
      </c>
      <c r="AG19" s="858" t="s">
        <v>2</v>
      </c>
      <c r="AH19" s="339" t="s">
        <v>2</v>
      </c>
    </row>
    <row r="20" spans="2:34" s="281" customFormat="1" ht="13.5" customHeight="1" hidden="1" outlineLevel="1" collapsed="1">
      <c r="B20" s="345" t="s">
        <v>225</v>
      </c>
      <c r="C20" s="282"/>
      <c r="D20" s="266"/>
      <c r="E20" s="267"/>
      <c r="F20" s="268">
        <f>SUM(F21:F23)</f>
        <v>23970000</v>
      </c>
      <c r="G20" s="268">
        <f>SUM(G21:G23)</f>
        <v>1816875</v>
      </c>
      <c r="H20" s="604"/>
      <c r="I20" s="302"/>
      <c r="J20" s="268">
        <f>SUM(J21:J23)</f>
        <v>5430000</v>
      </c>
      <c r="K20" s="268">
        <f>SUM(K21:K23)</f>
        <v>770625</v>
      </c>
      <c r="L20" s="283"/>
      <c r="M20" s="284"/>
      <c r="N20" s="284"/>
      <c r="O20" s="284"/>
      <c r="P20" s="285"/>
      <c r="Q20" s="286"/>
      <c r="R20" s="287"/>
      <c r="S20" s="288"/>
      <c r="T20" s="289"/>
      <c r="U20" s="290"/>
      <c r="V20" s="290"/>
      <c r="W20" s="291"/>
      <c r="X20" s="289"/>
      <c r="Y20" s="290"/>
      <c r="Z20" s="290"/>
      <c r="AA20" s="291"/>
      <c r="AB20" s="289"/>
      <c r="AC20" s="290"/>
      <c r="AD20" s="291"/>
      <c r="AE20" s="286"/>
      <c r="AF20" s="287"/>
      <c r="AG20" s="287"/>
      <c r="AH20" s="335"/>
    </row>
    <row r="21" spans="2:34" s="180" customFormat="1" ht="13.5" customHeight="1" hidden="1" outlineLevel="2">
      <c r="B21" s="347" t="s">
        <v>142</v>
      </c>
      <c r="C21" s="182" t="s">
        <v>247</v>
      </c>
      <c r="D21" s="247">
        <v>0</v>
      </c>
      <c r="E21" s="254">
        <v>0</v>
      </c>
      <c r="F21" s="243">
        <v>22950000</v>
      </c>
      <c r="G21" s="255">
        <v>1434375</v>
      </c>
      <c r="H21" s="611"/>
      <c r="I21" s="183"/>
      <c r="J21" s="243">
        <v>4050000</v>
      </c>
      <c r="K21" s="244">
        <v>253125</v>
      </c>
      <c r="L21" s="181">
        <v>0</v>
      </c>
      <c r="M21" s="181">
        <v>75</v>
      </c>
      <c r="N21" s="181">
        <v>0</v>
      </c>
      <c r="O21" s="181">
        <v>0</v>
      </c>
      <c r="P21" s="184">
        <v>7500</v>
      </c>
      <c r="Q21" s="203">
        <v>0</v>
      </c>
      <c r="R21" s="204">
        <v>0</v>
      </c>
      <c r="S21" s="205">
        <v>0</v>
      </c>
      <c r="T21" s="185">
        <v>0</v>
      </c>
      <c r="U21" s="181">
        <v>0</v>
      </c>
      <c r="V21" s="181">
        <v>0</v>
      </c>
      <c r="W21" s="216">
        <v>0</v>
      </c>
      <c r="X21" s="185">
        <v>0</v>
      </c>
      <c r="Y21" s="181">
        <v>0</v>
      </c>
      <c r="Z21" s="181">
        <v>0</v>
      </c>
      <c r="AA21" s="216" t="s">
        <v>129</v>
      </c>
      <c r="AB21" s="186" t="s">
        <v>2</v>
      </c>
      <c r="AC21" s="187" t="s">
        <v>2</v>
      </c>
      <c r="AD21" s="187" t="s">
        <v>2</v>
      </c>
      <c r="AE21" s="141" t="s">
        <v>2</v>
      </c>
      <c r="AF21" s="167" t="s">
        <v>2</v>
      </c>
      <c r="AG21" s="169" t="s">
        <v>2</v>
      </c>
      <c r="AH21" s="340" t="s">
        <v>2</v>
      </c>
    </row>
    <row r="22" spans="2:34" s="180" customFormat="1" ht="13.5" customHeight="1" hidden="1" outlineLevel="2">
      <c r="B22" s="348" t="s">
        <v>143</v>
      </c>
      <c r="C22" s="189" t="s">
        <v>248</v>
      </c>
      <c r="D22" s="247">
        <v>0</v>
      </c>
      <c r="E22" s="254">
        <v>0</v>
      </c>
      <c r="F22" s="245">
        <v>1020000</v>
      </c>
      <c r="G22" s="256">
        <v>382500</v>
      </c>
      <c r="H22" s="612"/>
      <c r="I22" s="190"/>
      <c r="J22" s="245">
        <v>180000</v>
      </c>
      <c r="K22" s="246">
        <v>67500</v>
      </c>
      <c r="L22" s="192">
        <v>0</v>
      </c>
      <c r="M22" s="192">
        <v>75</v>
      </c>
      <c r="N22" s="192">
        <v>0</v>
      </c>
      <c r="O22" s="192">
        <v>0</v>
      </c>
      <c r="P22" s="191">
        <v>7500</v>
      </c>
      <c r="Q22" s="206">
        <v>0</v>
      </c>
      <c r="R22" s="207">
        <v>0</v>
      </c>
      <c r="S22" s="208">
        <v>0</v>
      </c>
      <c r="T22" s="193">
        <v>0</v>
      </c>
      <c r="U22" s="192">
        <v>0</v>
      </c>
      <c r="V22" s="192">
        <v>0</v>
      </c>
      <c r="W22" s="217">
        <v>0</v>
      </c>
      <c r="X22" s="193">
        <v>0</v>
      </c>
      <c r="Y22" s="192">
        <v>0</v>
      </c>
      <c r="Z22" s="192">
        <v>0</v>
      </c>
      <c r="AA22" s="217" t="s">
        <v>129</v>
      </c>
      <c r="AB22" s="194" t="s">
        <v>2</v>
      </c>
      <c r="AC22" s="195" t="s">
        <v>2</v>
      </c>
      <c r="AD22" s="195" t="s">
        <v>2</v>
      </c>
      <c r="AE22" s="442" t="s">
        <v>2</v>
      </c>
      <c r="AF22" s="441" t="s">
        <v>2</v>
      </c>
      <c r="AG22" s="856" t="s">
        <v>2</v>
      </c>
      <c r="AH22" s="857" t="s">
        <v>2</v>
      </c>
    </row>
    <row r="23" spans="2:34" s="180" customFormat="1" ht="13.5" customHeight="1" hidden="1" outlineLevel="2">
      <c r="B23" s="349" t="s">
        <v>252</v>
      </c>
      <c r="C23" s="197" t="s">
        <v>251</v>
      </c>
      <c r="D23" s="247">
        <v>0</v>
      </c>
      <c r="E23" s="254">
        <v>0</v>
      </c>
      <c r="F23" s="247">
        <v>0</v>
      </c>
      <c r="G23" s="254">
        <v>0</v>
      </c>
      <c r="H23" s="613"/>
      <c r="I23" s="198"/>
      <c r="J23" s="247">
        <v>1200000</v>
      </c>
      <c r="K23" s="248">
        <v>450000</v>
      </c>
      <c r="L23" s="192">
        <v>0</v>
      </c>
      <c r="M23" s="192">
        <v>0</v>
      </c>
      <c r="N23" s="192">
        <v>75</v>
      </c>
      <c r="O23" s="192">
        <v>0</v>
      </c>
      <c r="P23" s="191">
        <v>7500</v>
      </c>
      <c r="Q23" s="209">
        <v>0</v>
      </c>
      <c r="R23" s="210">
        <v>0</v>
      </c>
      <c r="S23" s="211">
        <v>0</v>
      </c>
      <c r="T23" s="193">
        <v>0</v>
      </c>
      <c r="U23" s="192">
        <v>0</v>
      </c>
      <c r="V23" s="192">
        <v>0</v>
      </c>
      <c r="W23" s="217">
        <v>0</v>
      </c>
      <c r="X23" s="212" t="s">
        <v>2</v>
      </c>
      <c r="Y23" s="213" t="s">
        <v>2</v>
      </c>
      <c r="Z23" s="213" t="s">
        <v>2</v>
      </c>
      <c r="AA23" s="211">
        <v>0</v>
      </c>
      <c r="AB23" s="212" t="s">
        <v>12</v>
      </c>
      <c r="AC23" s="213" t="s">
        <v>12</v>
      </c>
      <c r="AD23" s="215" t="s">
        <v>2</v>
      </c>
      <c r="AE23" s="151" t="s">
        <v>2</v>
      </c>
      <c r="AF23" s="146" t="s">
        <v>2</v>
      </c>
      <c r="AG23" s="858" t="s">
        <v>2</v>
      </c>
      <c r="AH23" s="339" t="s">
        <v>2</v>
      </c>
    </row>
    <row r="24" spans="2:34" s="281" customFormat="1" ht="13.5" customHeight="1" hidden="1" outlineLevel="1" collapsed="1">
      <c r="B24" s="345" t="s">
        <v>151</v>
      </c>
      <c r="C24" s="292"/>
      <c r="D24" s="266">
        <f>D25</f>
        <v>647981640</v>
      </c>
      <c r="E24" s="267">
        <f aca="true" t="shared" si="1" ref="E24:K24">E25</f>
        <v>35998980</v>
      </c>
      <c r="F24" s="268">
        <f t="shared" si="1"/>
        <v>259192656</v>
      </c>
      <c r="G24" s="268">
        <f t="shared" si="1"/>
        <v>14399592</v>
      </c>
      <c r="H24" s="614"/>
      <c r="I24" s="269"/>
      <c r="J24" s="270">
        <f t="shared" si="1"/>
        <v>161995410</v>
      </c>
      <c r="K24" s="271">
        <f t="shared" si="1"/>
        <v>8999745</v>
      </c>
      <c r="L24" s="293"/>
      <c r="M24" s="294"/>
      <c r="N24" s="294"/>
      <c r="O24" s="294"/>
      <c r="P24" s="295"/>
      <c r="Q24" s="296"/>
      <c r="R24" s="297"/>
      <c r="S24" s="298"/>
      <c r="T24" s="296"/>
      <c r="U24" s="297"/>
      <c r="V24" s="297"/>
      <c r="W24" s="298"/>
      <c r="X24" s="296"/>
      <c r="Y24" s="297"/>
      <c r="Z24" s="297"/>
      <c r="AA24" s="298"/>
      <c r="AB24" s="296"/>
      <c r="AC24" s="297"/>
      <c r="AD24" s="298"/>
      <c r="AE24" s="296"/>
      <c r="AF24" s="297"/>
      <c r="AG24" s="297"/>
      <c r="AH24" s="350"/>
    </row>
    <row r="25" spans="2:34" s="180" customFormat="1" ht="13.5" customHeight="1" hidden="1" outlineLevel="2">
      <c r="B25" s="351" t="s">
        <v>256</v>
      </c>
      <c r="C25" s="306" t="s">
        <v>255</v>
      </c>
      <c r="D25" s="307">
        <v>647981640</v>
      </c>
      <c r="E25" s="308">
        <v>35998980</v>
      </c>
      <c r="F25" s="307">
        <v>259192656</v>
      </c>
      <c r="G25" s="308">
        <v>14399592</v>
      </c>
      <c r="H25" s="615"/>
      <c r="I25" s="310"/>
      <c r="J25" s="307">
        <v>161995410</v>
      </c>
      <c r="K25" s="311">
        <v>8999745</v>
      </c>
      <c r="L25" s="312">
        <v>50</v>
      </c>
      <c r="M25" s="312">
        <v>75</v>
      </c>
      <c r="N25" s="312">
        <v>100</v>
      </c>
      <c r="O25" s="312">
        <v>8</v>
      </c>
      <c r="P25" s="309">
        <v>22500</v>
      </c>
      <c r="Q25" s="313">
        <v>0</v>
      </c>
      <c r="R25" s="314">
        <v>0</v>
      </c>
      <c r="S25" s="315">
        <v>0</v>
      </c>
      <c r="T25" s="316" t="s">
        <v>12</v>
      </c>
      <c r="U25" s="312">
        <v>0</v>
      </c>
      <c r="V25" s="312" t="s">
        <v>12</v>
      </c>
      <c r="W25" s="317" t="s">
        <v>16</v>
      </c>
      <c r="X25" s="316" t="s">
        <v>12</v>
      </c>
      <c r="Y25" s="312">
        <v>0</v>
      </c>
      <c r="Z25" s="312" t="s">
        <v>12</v>
      </c>
      <c r="AA25" s="317" t="s">
        <v>16</v>
      </c>
      <c r="AB25" s="318" t="s">
        <v>12</v>
      </c>
      <c r="AC25" s="319" t="s">
        <v>12</v>
      </c>
      <c r="AD25" s="319" t="s">
        <v>2</v>
      </c>
      <c r="AE25" s="859">
        <v>0</v>
      </c>
      <c r="AF25" s="860">
        <v>0</v>
      </c>
      <c r="AG25" s="861">
        <v>0</v>
      </c>
      <c r="AH25" s="862">
        <v>0</v>
      </c>
    </row>
    <row r="26" spans="2:34" ht="13.5" customHeight="1" collapsed="1">
      <c r="B26" s="359" t="s">
        <v>188</v>
      </c>
      <c r="C26" s="360"/>
      <c r="D26" s="371">
        <f>SUM(D27:D28)</f>
        <v>263477000000</v>
      </c>
      <c r="E26" s="372">
        <f>SUM(E27:E28)</f>
        <v>671100000</v>
      </c>
      <c r="F26" s="371">
        <f>SUM(F27:F28)</f>
        <v>36633000000</v>
      </c>
      <c r="G26" s="373">
        <f>SUM(G27:G28)</f>
        <v>96900000</v>
      </c>
      <c r="H26" s="364"/>
      <c r="I26" s="364"/>
      <c r="J26" s="371"/>
      <c r="K26" s="372"/>
      <c r="L26" s="374"/>
      <c r="M26" s="375"/>
      <c r="N26" s="375"/>
      <c r="O26" s="375"/>
      <c r="P26" s="376"/>
      <c r="Q26" s="377"/>
      <c r="R26" s="378"/>
      <c r="S26" s="379"/>
      <c r="T26" s="377"/>
      <c r="U26" s="378"/>
      <c r="V26" s="378"/>
      <c r="W26" s="379"/>
      <c r="X26" s="377"/>
      <c r="Y26" s="378"/>
      <c r="Z26" s="378"/>
      <c r="AA26" s="379"/>
      <c r="AB26" s="377"/>
      <c r="AC26" s="378"/>
      <c r="AD26" s="379"/>
      <c r="AE26" s="863"/>
      <c r="AF26" s="864"/>
      <c r="AG26" s="864"/>
      <c r="AH26" s="865"/>
    </row>
    <row r="27" spans="2:34" s="180" customFormat="1" ht="13.5" customHeight="1" hidden="1" outlineLevel="2">
      <c r="B27" s="347" t="s">
        <v>228</v>
      </c>
      <c r="C27" s="182" t="s">
        <v>227</v>
      </c>
      <c r="D27" s="247">
        <f>300000000000*87.8%</f>
        <v>263400000000</v>
      </c>
      <c r="E27" s="254">
        <f>87.8%*750000000</f>
        <v>658500000</v>
      </c>
      <c r="F27" s="243">
        <f>300000000000-D27</f>
        <v>36600000000</v>
      </c>
      <c r="G27" s="255">
        <f>750000000-E27</f>
        <v>91500000</v>
      </c>
      <c r="H27" s="611">
        <v>0</v>
      </c>
      <c r="I27" s="183">
        <v>0</v>
      </c>
      <c r="J27" s="243">
        <v>0</v>
      </c>
      <c r="K27" s="244">
        <v>0</v>
      </c>
      <c r="L27" s="181">
        <v>0</v>
      </c>
      <c r="M27" s="181">
        <v>0</v>
      </c>
      <c r="N27" s="181">
        <v>0</v>
      </c>
      <c r="O27" s="181">
        <v>8</v>
      </c>
      <c r="P27" s="184">
        <v>7500</v>
      </c>
      <c r="Q27" s="203" t="s">
        <v>2</v>
      </c>
      <c r="R27" s="204" t="s">
        <v>2</v>
      </c>
      <c r="S27" s="205" t="s">
        <v>2</v>
      </c>
      <c r="T27" s="185" t="s">
        <v>2</v>
      </c>
      <c r="U27" s="181" t="s">
        <v>2</v>
      </c>
      <c r="V27" s="181" t="s">
        <v>2</v>
      </c>
      <c r="W27" s="216" t="s">
        <v>12</v>
      </c>
      <c r="X27" s="185" t="s">
        <v>2</v>
      </c>
      <c r="Y27" s="181" t="s">
        <v>2</v>
      </c>
      <c r="Z27" s="181" t="s">
        <v>2</v>
      </c>
      <c r="AA27" s="216" t="s">
        <v>12</v>
      </c>
      <c r="AB27" s="186" t="s">
        <v>2</v>
      </c>
      <c r="AC27" s="187" t="s">
        <v>2</v>
      </c>
      <c r="AD27" s="187" t="s">
        <v>2</v>
      </c>
      <c r="AE27" s="141" t="s">
        <v>2</v>
      </c>
      <c r="AF27" s="167" t="s">
        <v>2</v>
      </c>
      <c r="AG27" s="169" t="s">
        <v>2</v>
      </c>
      <c r="AH27" s="340" t="s">
        <v>2</v>
      </c>
    </row>
    <row r="28" spans="2:34" s="180" customFormat="1" ht="13.5" customHeight="1" hidden="1" outlineLevel="2">
      <c r="B28" s="348" t="s">
        <v>258</v>
      </c>
      <c r="C28" s="189" t="s">
        <v>227</v>
      </c>
      <c r="D28" s="247">
        <v>77000000</v>
      </c>
      <c r="E28" s="254">
        <v>12600000</v>
      </c>
      <c r="F28" s="245">
        <v>33000000</v>
      </c>
      <c r="G28" s="256">
        <v>5400000</v>
      </c>
      <c r="H28" s="612">
        <v>0</v>
      </c>
      <c r="I28" s="190">
        <v>0</v>
      </c>
      <c r="J28" s="245">
        <v>0</v>
      </c>
      <c r="K28" s="246">
        <v>0</v>
      </c>
      <c r="L28" s="192">
        <v>0</v>
      </c>
      <c r="M28" s="192">
        <v>0</v>
      </c>
      <c r="N28" s="192">
        <v>0</v>
      </c>
      <c r="O28" s="192">
        <v>4</v>
      </c>
      <c r="P28" s="191">
        <v>5000</v>
      </c>
      <c r="Q28" s="206" t="s">
        <v>2</v>
      </c>
      <c r="R28" s="207" t="s">
        <v>2</v>
      </c>
      <c r="S28" s="208" t="s">
        <v>2</v>
      </c>
      <c r="T28" s="193" t="s">
        <v>2</v>
      </c>
      <c r="U28" s="192" t="s">
        <v>2</v>
      </c>
      <c r="V28" s="192" t="s">
        <v>2</v>
      </c>
      <c r="W28" s="217" t="s">
        <v>12</v>
      </c>
      <c r="X28" s="193" t="s">
        <v>2</v>
      </c>
      <c r="Y28" s="192" t="s">
        <v>2</v>
      </c>
      <c r="Z28" s="192" t="s">
        <v>2</v>
      </c>
      <c r="AA28" s="217" t="s">
        <v>12</v>
      </c>
      <c r="AB28" s="194" t="s">
        <v>2</v>
      </c>
      <c r="AC28" s="195" t="s">
        <v>2</v>
      </c>
      <c r="AD28" s="195" t="s">
        <v>2</v>
      </c>
      <c r="AE28" s="442" t="s">
        <v>2</v>
      </c>
      <c r="AF28" s="441" t="s">
        <v>2</v>
      </c>
      <c r="AG28" s="856" t="s">
        <v>2</v>
      </c>
      <c r="AH28" s="857" t="s">
        <v>2</v>
      </c>
    </row>
    <row r="29" spans="2:34" ht="13.5" customHeight="1" collapsed="1" thickBot="1">
      <c r="B29" s="380" t="s">
        <v>187</v>
      </c>
      <c r="C29" s="381"/>
      <c r="D29" s="397">
        <f>SUM(D30:D34)</f>
        <v>1781057890.6772885</v>
      </c>
      <c r="E29" s="398">
        <f>SUM(E30:E34)</f>
        <v>36186899.06103286</v>
      </c>
      <c r="F29" s="397">
        <f>SUM(F30:F34)</f>
        <v>890528945.3386443</v>
      </c>
      <c r="G29" s="399">
        <f>SUM(G30:G34)</f>
        <v>35400949.53051643</v>
      </c>
      <c r="H29" s="616"/>
      <c r="I29" s="400"/>
      <c r="J29" s="397">
        <f>SUM(J30:J34)</f>
        <v>0</v>
      </c>
      <c r="K29" s="398">
        <f>SUM(K30:K34)</f>
        <v>0</v>
      </c>
      <c r="L29" s="382"/>
      <c r="M29" s="382"/>
      <c r="N29" s="382"/>
      <c r="O29" s="382"/>
      <c r="P29" s="383"/>
      <c r="Q29" s="384"/>
      <c r="R29" s="385"/>
      <c r="S29" s="386"/>
      <c r="T29" s="387"/>
      <c r="U29" s="388"/>
      <c r="V29" s="388"/>
      <c r="W29" s="389"/>
      <c r="X29" s="387"/>
      <c r="Y29" s="388"/>
      <c r="Z29" s="388"/>
      <c r="AA29" s="389"/>
      <c r="AB29" s="387"/>
      <c r="AC29" s="388"/>
      <c r="AD29" s="388"/>
      <c r="AE29" s="866"/>
      <c r="AF29" s="867"/>
      <c r="AG29" s="868"/>
      <c r="AH29" s="869"/>
    </row>
    <row r="30" spans="2:34" s="180" customFormat="1" ht="13.5" customHeight="1" hidden="1" outlineLevel="2">
      <c r="B30" s="352" t="s">
        <v>90</v>
      </c>
      <c r="C30" s="182" t="s">
        <v>122</v>
      </c>
      <c r="D30" s="247">
        <v>0</v>
      </c>
      <c r="E30" s="254">
        <v>5800000</v>
      </c>
      <c r="F30" s="243">
        <v>0</v>
      </c>
      <c r="G30" s="255">
        <v>9100000</v>
      </c>
      <c r="H30" s="611"/>
      <c r="I30" s="183"/>
      <c r="J30" s="243">
        <v>0</v>
      </c>
      <c r="K30" s="244">
        <v>0</v>
      </c>
      <c r="L30" s="181">
        <v>25</v>
      </c>
      <c r="M30" s="181">
        <v>25</v>
      </c>
      <c r="N30" s="181">
        <v>25</v>
      </c>
      <c r="O30" s="181">
        <v>25</v>
      </c>
      <c r="P30" s="184">
        <v>5000</v>
      </c>
      <c r="Q30" s="203" t="s">
        <v>2</v>
      </c>
      <c r="R30" s="204" t="s">
        <v>2</v>
      </c>
      <c r="S30" s="205" t="s">
        <v>2</v>
      </c>
      <c r="T30" s="185" t="s">
        <v>2</v>
      </c>
      <c r="U30" s="181" t="s">
        <v>2</v>
      </c>
      <c r="V30" s="181" t="s">
        <v>2</v>
      </c>
      <c r="W30" s="216" t="s">
        <v>12</v>
      </c>
      <c r="X30" s="185" t="s">
        <v>2</v>
      </c>
      <c r="Y30" s="181" t="s">
        <v>2</v>
      </c>
      <c r="Z30" s="181" t="s">
        <v>2</v>
      </c>
      <c r="AA30" s="216" t="s">
        <v>12</v>
      </c>
      <c r="AB30" s="185" t="s">
        <v>2</v>
      </c>
      <c r="AC30" s="181" t="s">
        <v>2</v>
      </c>
      <c r="AD30" s="181" t="s">
        <v>12</v>
      </c>
      <c r="AE30" s="870" t="s">
        <v>2</v>
      </c>
      <c r="AF30" s="164" t="s">
        <v>2</v>
      </c>
      <c r="AG30" s="871" t="s">
        <v>2</v>
      </c>
      <c r="AH30" s="872" t="s">
        <v>2</v>
      </c>
    </row>
    <row r="31" spans="2:34" s="180" customFormat="1" ht="13.5" customHeight="1" hidden="1" outlineLevel="2">
      <c r="B31" s="353" t="s">
        <v>60</v>
      </c>
      <c r="C31" s="189" t="s">
        <v>122</v>
      </c>
      <c r="D31" s="247">
        <v>0</v>
      </c>
      <c r="E31" s="254">
        <v>495000</v>
      </c>
      <c r="F31" s="245">
        <v>0</v>
      </c>
      <c r="G31" s="256">
        <v>3300000</v>
      </c>
      <c r="H31" s="612"/>
      <c r="I31" s="190"/>
      <c r="J31" s="245">
        <v>0</v>
      </c>
      <c r="K31" s="246">
        <v>0</v>
      </c>
      <c r="L31" s="192">
        <v>25</v>
      </c>
      <c r="M31" s="192">
        <v>25</v>
      </c>
      <c r="N31" s="192">
        <v>25</v>
      </c>
      <c r="O31" s="192">
        <v>25</v>
      </c>
      <c r="P31" s="191">
        <v>5000</v>
      </c>
      <c r="Q31" s="206" t="s">
        <v>2</v>
      </c>
      <c r="R31" s="207" t="s">
        <v>2</v>
      </c>
      <c r="S31" s="208" t="s">
        <v>2</v>
      </c>
      <c r="T31" s="193" t="s">
        <v>2</v>
      </c>
      <c r="U31" s="192" t="s">
        <v>2</v>
      </c>
      <c r="V31" s="192" t="s">
        <v>2</v>
      </c>
      <c r="W31" s="217" t="s">
        <v>12</v>
      </c>
      <c r="X31" s="193" t="s">
        <v>2</v>
      </c>
      <c r="Y31" s="192" t="s">
        <v>2</v>
      </c>
      <c r="Z31" s="192" t="s">
        <v>2</v>
      </c>
      <c r="AA31" s="217" t="s">
        <v>12</v>
      </c>
      <c r="AB31" s="194" t="s">
        <v>2</v>
      </c>
      <c r="AC31" s="195" t="s">
        <v>2</v>
      </c>
      <c r="AD31" s="195" t="s">
        <v>12</v>
      </c>
      <c r="AE31" s="442" t="s">
        <v>2</v>
      </c>
      <c r="AF31" s="441" t="s">
        <v>2</v>
      </c>
      <c r="AG31" s="856" t="s">
        <v>2</v>
      </c>
      <c r="AH31" s="857" t="s">
        <v>2</v>
      </c>
    </row>
    <row r="32" spans="2:34" s="180" customFormat="1" ht="13.5" customHeight="1" hidden="1" outlineLevel="2">
      <c r="B32" s="353" t="s">
        <v>152</v>
      </c>
      <c r="C32" s="189" t="s">
        <v>233</v>
      </c>
      <c r="D32" s="247">
        <v>0</v>
      </c>
      <c r="E32" s="254">
        <v>6500000</v>
      </c>
      <c r="F32" s="245">
        <v>0</v>
      </c>
      <c r="G32" s="256">
        <v>10500000</v>
      </c>
      <c r="H32" s="612"/>
      <c r="I32" s="190"/>
      <c r="J32" s="245">
        <v>0</v>
      </c>
      <c r="K32" s="246">
        <v>0</v>
      </c>
      <c r="L32" s="192">
        <v>25</v>
      </c>
      <c r="M32" s="192">
        <v>25</v>
      </c>
      <c r="N32" s="192">
        <v>50</v>
      </c>
      <c r="O32" s="192">
        <v>25</v>
      </c>
      <c r="P32" s="191">
        <v>5000</v>
      </c>
      <c r="Q32" s="206" t="s">
        <v>2</v>
      </c>
      <c r="R32" s="207" t="s">
        <v>2</v>
      </c>
      <c r="S32" s="208" t="s">
        <v>2</v>
      </c>
      <c r="T32" s="193" t="s">
        <v>12</v>
      </c>
      <c r="U32" s="192" t="s">
        <v>2</v>
      </c>
      <c r="V32" s="192" t="s">
        <v>12</v>
      </c>
      <c r="W32" s="217" t="s">
        <v>2</v>
      </c>
      <c r="X32" s="193" t="s">
        <v>12</v>
      </c>
      <c r="Y32" s="192" t="s">
        <v>2</v>
      </c>
      <c r="Z32" s="192" t="s">
        <v>12</v>
      </c>
      <c r="AA32" s="217" t="s">
        <v>2</v>
      </c>
      <c r="AB32" s="194" t="s">
        <v>12</v>
      </c>
      <c r="AC32" s="195" t="s">
        <v>2</v>
      </c>
      <c r="AD32" s="195" t="s">
        <v>12</v>
      </c>
      <c r="AE32" s="442" t="s">
        <v>2</v>
      </c>
      <c r="AF32" s="441" t="s">
        <v>2</v>
      </c>
      <c r="AG32" s="856" t="s">
        <v>2</v>
      </c>
      <c r="AH32" s="857" t="s">
        <v>2</v>
      </c>
    </row>
    <row r="33" spans="2:34" s="180" customFormat="1" ht="13.5" customHeight="1" hidden="1" outlineLevel="2">
      <c r="B33" s="353" t="s">
        <v>13</v>
      </c>
      <c r="C33" s="189" t="s">
        <v>122</v>
      </c>
      <c r="D33" s="247">
        <v>0</v>
      </c>
      <c r="E33" s="254">
        <v>2300000</v>
      </c>
      <c r="F33" s="245">
        <v>0</v>
      </c>
      <c r="G33" s="256">
        <v>1955000</v>
      </c>
      <c r="H33" s="612"/>
      <c r="I33" s="190"/>
      <c r="J33" s="245">
        <v>0</v>
      </c>
      <c r="K33" s="246">
        <v>0</v>
      </c>
      <c r="L33" s="192">
        <v>25</v>
      </c>
      <c r="M33" s="192">
        <v>25</v>
      </c>
      <c r="N33" s="192">
        <v>50</v>
      </c>
      <c r="O33" s="192">
        <v>25</v>
      </c>
      <c r="P33" s="191">
        <v>5000</v>
      </c>
      <c r="Q33" s="206" t="s">
        <v>2</v>
      </c>
      <c r="R33" s="207" t="s">
        <v>2</v>
      </c>
      <c r="S33" s="208" t="s">
        <v>2</v>
      </c>
      <c r="T33" s="193">
        <v>0</v>
      </c>
      <c r="U33" s="192" t="s">
        <v>2</v>
      </c>
      <c r="V33" s="192" t="s">
        <v>2</v>
      </c>
      <c r="W33" s="217" t="s">
        <v>12</v>
      </c>
      <c r="X33" s="193" t="s">
        <v>2</v>
      </c>
      <c r="Y33" s="192" t="s">
        <v>2</v>
      </c>
      <c r="Z33" s="192" t="s">
        <v>2</v>
      </c>
      <c r="AA33" s="217" t="s">
        <v>12</v>
      </c>
      <c r="AB33" s="194" t="s">
        <v>12</v>
      </c>
      <c r="AC33" s="195" t="s">
        <v>2</v>
      </c>
      <c r="AD33" s="217">
        <v>0</v>
      </c>
      <c r="AE33" s="442" t="s">
        <v>2</v>
      </c>
      <c r="AF33" s="441" t="s">
        <v>2</v>
      </c>
      <c r="AG33" s="856" t="s">
        <v>2</v>
      </c>
      <c r="AH33" s="857" t="s">
        <v>2</v>
      </c>
    </row>
    <row r="34" spans="2:34" s="180" customFormat="1" ht="13.5" customHeight="1" hidden="1" outlineLevel="2" thickBot="1">
      <c r="B34" s="356" t="s">
        <v>126</v>
      </c>
      <c r="C34" s="197" t="s">
        <v>259</v>
      </c>
      <c r="D34" s="247">
        <v>1781057890.6772885</v>
      </c>
      <c r="E34" s="254">
        <v>21091899.06103286</v>
      </c>
      <c r="F34" s="247">
        <v>890528945.3386443</v>
      </c>
      <c r="G34" s="254">
        <v>10545949.53051643</v>
      </c>
      <c r="H34" s="613"/>
      <c r="I34" s="198"/>
      <c r="J34" s="247" t="s">
        <v>16</v>
      </c>
      <c r="K34" s="248" t="s">
        <v>16</v>
      </c>
      <c r="L34" s="200">
        <v>25</v>
      </c>
      <c r="M34" s="200">
        <v>25</v>
      </c>
      <c r="N34" s="200">
        <v>50</v>
      </c>
      <c r="O34" s="200">
        <v>0</v>
      </c>
      <c r="P34" s="199">
        <v>5000</v>
      </c>
      <c r="Q34" s="209" t="s">
        <v>2</v>
      </c>
      <c r="R34" s="210" t="s">
        <v>2</v>
      </c>
      <c r="S34" s="211" t="s">
        <v>2</v>
      </c>
      <c r="T34" s="357" t="s">
        <v>12</v>
      </c>
      <c r="U34" s="200" t="s">
        <v>2</v>
      </c>
      <c r="V34" s="200" t="s">
        <v>2</v>
      </c>
      <c r="W34" s="358" t="s">
        <v>8</v>
      </c>
      <c r="X34" s="357" t="s">
        <v>12</v>
      </c>
      <c r="Y34" s="200" t="s">
        <v>2</v>
      </c>
      <c r="Z34" s="200" t="s">
        <v>2</v>
      </c>
      <c r="AA34" s="358" t="s">
        <v>2</v>
      </c>
      <c r="AB34" s="201" t="s">
        <v>12</v>
      </c>
      <c r="AC34" s="202" t="s">
        <v>2</v>
      </c>
      <c r="AD34" s="202" t="s">
        <v>2</v>
      </c>
      <c r="AE34" s="151" t="s">
        <v>2</v>
      </c>
      <c r="AF34" s="146" t="s">
        <v>2</v>
      </c>
      <c r="AG34" s="858" t="s">
        <v>2</v>
      </c>
      <c r="AH34" s="339" t="s">
        <v>2</v>
      </c>
    </row>
    <row r="35" spans="2:34" ht="13.5" customHeight="1" thickBot="1">
      <c r="B35" s="354" t="s">
        <v>250</v>
      </c>
      <c r="C35" s="390"/>
      <c r="D35" s="391">
        <f>SUM(D36,D54)</f>
        <v>52759427.41134444</v>
      </c>
      <c r="E35" s="392">
        <f>SUM(E36,E54)</f>
        <v>12100661.9254</v>
      </c>
      <c r="F35" s="391">
        <f>SUM(F36,F54)</f>
        <v>93641479.04149088</v>
      </c>
      <c r="G35" s="393">
        <f>SUM(G36,G54)</f>
        <v>24236460.263399996</v>
      </c>
      <c r="H35" s="603"/>
      <c r="I35" s="394"/>
      <c r="J35" s="572">
        <f>SUM(J36,J54)</f>
        <v>11191097.15</v>
      </c>
      <c r="K35" s="599">
        <f>SUM(K36,K54)</f>
        <v>0</v>
      </c>
      <c r="L35" s="122"/>
      <c r="M35" s="122"/>
      <c r="N35" s="122"/>
      <c r="O35" s="122"/>
      <c r="P35" s="265"/>
      <c r="Q35" s="60"/>
      <c r="R35" s="10"/>
      <c r="S35" s="93"/>
      <c r="T35" s="55"/>
      <c r="U35" s="11"/>
      <c r="V35" s="11"/>
      <c r="W35" s="56"/>
      <c r="X35" s="55"/>
      <c r="Y35" s="11"/>
      <c r="Z35" s="11"/>
      <c r="AA35" s="56"/>
      <c r="AB35" s="55"/>
      <c r="AC35" s="11"/>
      <c r="AD35" s="11"/>
      <c r="AE35" s="76"/>
      <c r="AF35" s="875">
        <f>SUM(AF36,AF54)</f>
        <v>195236</v>
      </c>
      <c r="AG35" s="873"/>
      <c r="AH35" s="874"/>
    </row>
    <row r="36" spans="2:34" s="281" customFormat="1" ht="13.5" customHeight="1" collapsed="1">
      <c r="B36" s="543" t="s">
        <v>155</v>
      </c>
      <c r="C36" s="544" t="s">
        <v>259</v>
      </c>
      <c r="D36" s="536">
        <f>SUM(D37:D53)</f>
        <v>21303822.208444446</v>
      </c>
      <c r="E36" s="537">
        <f>SUM(E37:E53)</f>
        <v>4887057.1872000005</v>
      </c>
      <c r="F36" s="536">
        <f>SUM(F37:F53)</f>
        <v>33032365.27303704</v>
      </c>
      <c r="G36" s="536">
        <f>SUM(G37:G53)</f>
        <v>8632277.8128</v>
      </c>
      <c r="H36" s="617"/>
      <c r="I36" s="538"/>
      <c r="J36" s="573">
        <f>SUM(J37:J53)</f>
        <v>7250064</v>
      </c>
      <c r="K36" s="579">
        <f>SUM(K37:K53)</f>
        <v>0</v>
      </c>
      <c r="L36" s="595" t="s">
        <v>16</v>
      </c>
      <c r="M36" s="596" t="s">
        <v>16</v>
      </c>
      <c r="N36" s="596" t="s">
        <v>16</v>
      </c>
      <c r="O36" s="545">
        <v>0</v>
      </c>
      <c r="P36" s="571">
        <v>5000</v>
      </c>
      <c r="Q36" s="600" t="s">
        <v>16</v>
      </c>
      <c r="R36" s="601" t="s">
        <v>16</v>
      </c>
      <c r="S36" s="602" t="s">
        <v>16</v>
      </c>
      <c r="T36" s="546" t="s">
        <v>12</v>
      </c>
      <c r="U36" s="546" t="s">
        <v>12</v>
      </c>
      <c r="V36" s="546" t="s">
        <v>12</v>
      </c>
      <c r="W36" s="547" t="s">
        <v>16</v>
      </c>
      <c r="X36" s="548" t="s">
        <v>12</v>
      </c>
      <c r="Y36" s="546" t="s">
        <v>12</v>
      </c>
      <c r="Z36" s="546" t="s">
        <v>12</v>
      </c>
      <c r="AA36" s="549" t="s">
        <v>16</v>
      </c>
      <c r="AB36" s="546" t="s">
        <v>12</v>
      </c>
      <c r="AC36" s="546" t="s">
        <v>12</v>
      </c>
      <c r="AD36" s="546" t="s">
        <v>12</v>
      </c>
      <c r="AE36" s="636" t="s">
        <v>16</v>
      </c>
      <c r="AF36" s="633">
        <f>SUM(AF37:AF53)</f>
        <v>125998</v>
      </c>
      <c r="AG36" s="634" t="s">
        <v>16</v>
      </c>
      <c r="AH36" s="635" t="s">
        <v>16</v>
      </c>
    </row>
    <row r="37" spans="2:34" ht="13.5" customHeight="1" hidden="1" outlineLevel="1">
      <c r="B37" s="419" t="s">
        <v>10</v>
      </c>
      <c r="C37" s="420" t="s">
        <v>99</v>
      </c>
      <c r="D37" s="403">
        <v>3061937</v>
      </c>
      <c r="E37" s="404">
        <v>603666</v>
      </c>
      <c r="F37" s="405">
        <v>5806476</v>
      </c>
      <c r="G37" s="405">
        <v>1420437</v>
      </c>
      <c r="H37" s="618" t="s">
        <v>111</v>
      </c>
      <c r="I37" s="421" t="s">
        <v>12</v>
      </c>
      <c r="J37" s="574">
        <v>1663242</v>
      </c>
      <c r="K37" s="580">
        <v>0</v>
      </c>
      <c r="L37" s="422">
        <v>100</v>
      </c>
      <c r="M37" s="422">
        <v>125</v>
      </c>
      <c r="N37" s="422">
        <v>150</v>
      </c>
      <c r="O37" s="422">
        <v>0</v>
      </c>
      <c r="P37" s="423">
        <v>5000</v>
      </c>
      <c r="Q37" s="424">
        <v>10000</v>
      </c>
      <c r="R37" s="425">
        <v>20000</v>
      </c>
      <c r="S37" s="426">
        <v>45000</v>
      </c>
      <c r="T37" s="427" t="s">
        <v>12</v>
      </c>
      <c r="U37" s="427" t="s">
        <v>12</v>
      </c>
      <c r="V37" s="427" t="s">
        <v>12</v>
      </c>
      <c r="W37" s="406" t="s">
        <v>16</v>
      </c>
      <c r="X37" s="428" t="s">
        <v>12</v>
      </c>
      <c r="Y37" s="427" t="s">
        <v>12</v>
      </c>
      <c r="Z37" s="427" t="s">
        <v>12</v>
      </c>
      <c r="AA37" s="429" t="s">
        <v>16</v>
      </c>
      <c r="AB37" s="631" t="s">
        <v>12</v>
      </c>
      <c r="AC37" s="631" t="s">
        <v>12</v>
      </c>
      <c r="AD37" s="631" t="s">
        <v>12</v>
      </c>
      <c r="AE37" s="428" t="s">
        <v>12</v>
      </c>
      <c r="AF37" s="430">
        <v>16352</v>
      </c>
      <c r="AG37" s="431" t="s">
        <v>12</v>
      </c>
      <c r="AH37" s="432" t="s">
        <v>12</v>
      </c>
    </row>
    <row r="38" spans="2:34" ht="13.5" customHeight="1" hidden="1" outlineLevel="1">
      <c r="B38" s="433" t="s">
        <v>10</v>
      </c>
      <c r="C38" s="434" t="s">
        <v>100</v>
      </c>
      <c r="D38" s="407">
        <v>732305</v>
      </c>
      <c r="E38" s="408">
        <v>268350</v>
      </c>
      <c r="F38" s="409">
        <v>1277017</v>
      </c>
      <c r="G38" s="409">
        <v>516057</v>
      </c>
      <c r="H38" s="619" t="s">
        <v>111</v>
      </c>
      <c r="I38" s="435" t="s">
        <v>12</v>
      </c>
      <c r="J38" s="575">
        <v>50543</v>
      </c>
      <c r="K38" s="581" t="s">
        <v>2</v>
      </c>
      <c r="L38" s="436">
        <v>100</v>
      </c>
      <c r="M38" s="436">
        <v>125</v>
      </c>
      <c r="N38" s="436">
        <v>150</v>
      </c>
      <c r="O38" s="436">
        <v>0</v>
      </c>
      <c r="P38" s="437">
        <v>5000</v>
      </c>
      <c r="Q38" s="438">
        <v>7500</v>
      </c>
      <c r="R38" s="439">
        <v>15000</v>
      </c>
      <c r="S38" s="440">
        <v>20000</v>
      </c>
      <c r="T38" s="441" t="s">
        <v>12</v>
      </c>
      <c r="U38" s="441" t="s">
        <v>12</v>
      </c>
      <c r="V38" s="441" t="s">
        <v>12</v>
      </c>
      <c r="W38" s="410" t="s">
        <v>16</v>
      </c>
      <c r="X38" s="442" t="s">
        <v>12</v>
      </c>
      <c r="Y38" s="441" t="s">
        <v>12</v>
      </c>
      <c r="Z38" s="441" t="s">
        <v>12</v>
      </c>
      <c r="AA38" s="443" t="s">
        <v>16</v>
      </c>
      <c r="AB38" s="442" t="s">
        <v>12</v>
      </c>
      <c r="AC38" s="441" t="s">
        <v>12</v>
      </c>
      <c r="AD38" s="632" t="s">
        <v>12</v>
      </c>
      <c r="AE38" s="442" t="s">
        <v>12</v>
      </c>
      <c r="AF38" s="444">
        <v>6695</v>
      </c>
      <c r="AG38" s="445" t="s">
        <v>12</v>
      </c>
      <c r="AH38" s="446" t="s">
        <v>12</v>
      </c>
    </row>
    <row r="39" spans="2:34" s="34" customFormat="1" ht="13.5" customHeight="1" hidden="1" outlineLevel="1">
      <c r="B39" s="433" t="s">
        <v>10</v>
      </c>
      <c r="C39" s="447" t="s">
        <v>44</v>
      </c>
      <c r="D39" s="407">
        <v>658051</v>
      </c>
      <c r="E39" s="408">
        <v>201871</v>
      </c>
      <c r="F39" s="409">
        <v>1043144</v>
      </c>
      <c r="G39" s="409">
        <v>450376</v>
      </c>
      <c r="H39" s="619" t="s">
        <v>65</v>
      </c>
      <c r="I39" s="435" t="s">
        <v>12</v>
      </c>
      <c r="J39" s="575" t="s">
        <v>2</v>
      </c>
      <c r="K39" s="581" t="s">
        <v>2</v>
      </c>
      <c r="L39" s="436">
        <v>100</v>
      </c>
      <c r="M39" s="436">
        <v>125</v>
      </c>
      <c r="N39" s="436">
        <v>150</v>
      </c>
      <c r="O39" s="436">
        <v>0</v>
      </c>
      <c r="P39" s="437">
        <v>5000</v>
      </c>
      <c r="Q39" s="438">
        <v>5000</v>
      </c>
      <c r="R39" s="439" t="s">
        <v>2</v>
      </c>
      <c r="S39" s="440" t="s">
        <v>2</v>
      </c>
      <c r="T39" s="441" t="s">
        <v>12</v>
      </c>
      <c r="U39" s="441" t="s">
        <v>12</v>
      </c>
      <c r="V39" s="441" t="s">
        <v>12</v>
      </c>
      <c r="W39" s="410" t="s">
        <v>16</v>
      </c>
      <c r="X39" s="442" t="s">
        <v>12</v>
      </c>
      <c r="Y39" s="441" t="s">
        <v>12</v>
      </c>
      <c r="Z39" s="441" t="s">
        <v>12</v>
      </c>
      <c r="AA39" s="443" t="s">
        <v>16</v>
      </c>
      <c r="AB39" s="452" t="s">
        <v>2</v>
      </c>
      <c r="AC39" s="441" t="s">
        <v>12</v>
      </c>
      <c r="AD39" s="452" t="s">
        <v>2</v>
      </c>
      <c r="AE39" s="442" t="s">
        <v>12</v>
      </c>
      <c r="AF39" s="637" t="s">
        <v>2</v>
      </c>
      <c r="AG39" s="444" t="s">
        <v>2</v>
      </c>
      <c r="AH39" s="446" t="s">
        <v>2</v>
      </c>
    </row>
    <row r="40" spans="2:34" s="34" customFormat="1" ht="13.5" customHeight="1" hidden="1" outlineLevel="1">
      <c r="B40" s="433" t="s">
        <v>10</v>
      </c>
      <c r="C40" s="447" t="s">
        <v>31</v>
      </c>
      <c r="D40" s="407">
        <v>180000</v>
      </c>
      <c r="E40" s="408">
        <v>60000</v>
      </c>
      <c r="F40" s="409">
        <v>180000</v>
      </c>
      <c r="G40" s="409">
        <v>60000</v>
      </c>
      <c r="H40" s="619" t="s">
        <v>111</v>
      </c>
      <c r="I40" s="435" t="s">
        <v>12</v>
      </c>
      <c r="J40" s="575" t="s">
        <v>2</v>
      </c>
      <c r="K40" s="581" t="s">
        <v>2</v>
      </c>
      <c r="L40" s="436">
        <v>100</v>
      </c>
      <c r="M40" s="436">
        <v>125</v>
      </c>
      <c r="N40" s="436">
        <v>150</v>
      </c>
      <c r="O40" s="436">
        <v>0</v>
      </c>
      <c r="P40" s="437">
        <v>5000</v>
      </c>
      <c r="Q40" s="438">
        <v>10000</v>
      </c>
      <c r="R40" s="439">
        <v>20000</v>
      </c>
      <c r="S40" s="440">
        <v>20000</v>
      </c>
      <c r="T40" s="441" t="s">
        <v>12</v>
      </c>
      <c r="U40" s="452" t="s">
        <v>17</v>
      </c>
      <c r="V40" s="441" t="s">
        <v>12</v>
      </c>
      <c r="W40" s="410" t="s">
        <v>16</v>
      </c>
      <c r="X40" s="442" t="s">
        <v>12</v>
      </c>
      <c r="Y40" s="441" t="s">
        <v>12</v>
      </c>
      <c r="Z40" s="441" t="s">
        <v>12</v>
      </c>
      <c r="AA40" s="443" t="s">
        <v>16</v>
      </c>
      <c r="AB40" s="452" t="s">
        <v>2</v>
      </c>
      <c r="AC40" s="441" t="s">
        <v>12</v>
      </c>
      <c r="AD40" s="452" t="s">
        <v>2</v>
      </c>
      <c r="AE40" s="448" t="s">
        <v>16</v>
      </c>
      <c r="AF40" s="444">
        <v>30500</v>
      </c>
      <c r="AG40" s="444" t="s">
        <v>12</v>
      </c>
      <c r="AH40" s="446" t="s">
        <v>12</v>
      </c>
    </row>
    <row r="41" spans="2:34" s="34" customFormat="1" ht="13.5" customHeight="1" hidden="1" outlineLevel="1">
      <c r="B41" s="433" t="s">
        <v>10</v>
      </c>
      <c r="C41" s="447" t="s">
        <v>30</v>
      </c>
      <c r="D41" s="407">
        <v>134522</v>
      </c>
      <c r="E41" s="408">
        <v>43817</v>
      </c>
      <c r="F41" s="409">
        <v>405294</v>
      </c>
      <c r="G41" s="409">
        <v>163385</v>
      </c>
      <c r="H41" s="619" t="s">
        <v>66</v>
      </c>
      <c r="I41" s="435" t="s">
        <v>12</v>
      </c>
      <c r="J41" s="575" t="s">
        <v>2</v>
      </c>
      <c r="K41" s="581" t="s">
        <v>2</v>
      </c>
      <c r="L41" s="436">
        <v>100</v>
      </c>
      <c r="M41" s="436">
        <v>125</v>
      </c>
      <c r="N41" s="436">
        <v>150</v>
      </c>
      <c r="O41" s="436">
        <v>0</v>
      </c>
      <c r="P41" s="437">
        <v>5000</v>
      </c>
      <c r="Q41" s="438">
        <v>5000</v>
      </c>
      <c r="R41" s="439">
        <v>10000</v>
      </c>
      <c r="S41" s="440">
        <v>20000</v>
      </c>
      <c r="T41" s="441" t="s">
        <v>12</v>
      </c>
      <c r="U41" s="441" t="s">
        <v>12</v>
      </c>
      <c r="V41" s="441" t="s">
        <v>12</v>
      </c>
      <c r="W41" s="410" t="s">
        <v>16</v>
      </c>
      <c r="X41" s="442" t="s">
        <v>12</v>
      </c>
      <c r="Y41" s="441" t="s">
        <v>12</v>
      </c>
      <c r="Z41" s="441" t="s">
        <v>12</v>
      </c>
      <c r="AA41" s="443" t="s">
        <v>16</v>
      </c>
      <c r="AB41" s="452" t="s">
        <v>2</v>
      </c>
      <c r="AC41" s="441" t="s">
        <v>12</v>
      </c>
      <c r="AD41" s="441" t="s">
        <v>12</v>
      </c>
      <c r="AE41" s="442" t="s">
        <v>12</v>
      </c>
      <c r="AF41" s="444">
        <v>31500</v>
      </c>
      <c r="AG41" s="444" t="s">
        <v>12</v>
      </c>
      <c r="AH41" s="446" t="s">
        <v>12</v>
      </c>
    </row>
    <row r="42" spans="2:34" s="34" customFormat="1" ht="13.5" customHeight="1" hidden="1" outlineLevel="1">
      <c r="B42" s="433" t="s">
        <v>10</v>
      </c>
      <c r="C42" s="447" t="s">
        <v>52</v>
      </c>
      <c r="D42" s="407">
        <v>18659</v>
      </c>
      <c r="E42" s="408">
        <v>11926</v>
      </c>
      <c r="F42" s="409">
        <v>7784</v>
      </c>
      <c r="G42" s="409">
        <v>5635</v>
      </c>
      <c r="H42" s="619" t="s">
        <v>112</v>
      </c>
      <c r="I42" s="435" t="s">
        <v>12</v>
      </c>
      <c r="J42" s="575" t="s">
        <v>2</v>
      </c>
      <c r="K42" s="581" t="s">
        <v>2</v>
      </c>
      <c r="L42" s="436">
        <v>100</v>
      </c>
      <c r="M42" s="436">
        <v>125</v>
      </c>
      <c r="N42" s="436">
        <v>150</v>
      </c>
      <c r="O42" s="436">
        <v>0</v>
      </c>
      <c r="P42" s="437">
        <v>5000</v>
      </c>
      <c r="Q42" s="438">
        <v>5000</v>
      </c>
      <c r="R42" s="439">
        <v>10000</v>
      </c>
      <c r="S42" s="440">
        <v>20000</v>
      </c>
      <c r="T42" s="441" t="s">
        <v>12</v>
      </c>
      <c r="U42" s="441" t="s">
        <v>12</v>
      </c>
      <c r="V42" s="441" t="s">
        <v>12</v>
      </c>
      <c r="W42" s="410" t="s">
        <v>16</v>
      </c>
      <c r="X42" s="442" t="s">
        <v>12</v>
      </c>
      <c r="Y42" s="441" t="s">
        <v>12</v>
      </c>
      <c r="Z42" s="441" t="s">
        <v>12</v>
      </c>
      <c r="AA42" s="443" t="s">
        <v>16</v>
      </c>
      <c r="AB42" s="452" t="s">
        <v>2</v>
      </c>
      <c r="AC42" s="441" t="s">
        <v>12</v>
      </c>
      <c r="AD42" s="441" t="s">
        <v>12</v>
      </c>
      <c r="AE42" s="442" t="s">
        <v>12</v>
      </c>
      <c r="AF42" s="444">
        <v>12000</v>
      </c>
      <c r="AG42" s="444" t="s">
        <v>12</v>
      </c>
      <c r="AH42" s="446" t="s">
        <v>2</v>
      </c>
    </row>
    <row r="43" spans="2:34" s="34" customFormat="1" ht="13.5" customHeight="1" hidden="1" outlineLevel="1">
      <c r="B43" s="433" t="s">
        <v>10</v>
      </c>
      <c r="C43" s="447" t="s">
        <v>262</v>
      </c>
      <c r="D43" s="407">
        <v>57052.763999999996</v>
      </c>
      <c r="E43" s="408">
        <v>35073.18719999999</v>
      </c>
      <c r="F43" s="409">
        <v>77252.236</v>
      </c>
      <c r="G43" s="409">
        <v>47490.81280000001</v>
      </c>
      <c r="H43" s="619" t="s">
        <v>111</v>
      </c>
      <c r="I43" s="435" t="s">
        <v>12</v>
      </c>
      <c r="J43" s="575" t="s">
        <v>2</v>
      </c>
      <c r="K43" s="581" t="s">
        <v>2</v>
      </c>
      <c r="L43" s="436">
        <v>100</v>
      </c>
      <c r="M43" s="436">
        <v>125</v>
      </c>
      <c r="N43" s="436">
        <v>150</v>
      </c>
      <c r="O43" s="436">
        <v>0</v>
      </c>
      <c r="P43" s="437">
        <v>5000</v>
      </c>
      <c r="Q43" s="438">
        <v>5000</v>
      </c>
      <c r="R43" s="439">
        <v>10000</v>
      </c>
      <c r="S43" s="440">
        <v>20000</v>
      </c>
      <c r="T43" s="441" t="s">
        <v>12</v>
      </c>
      <c r="U43" s="441" t="s">
        <v>12</v>
      </c>
      <c r="V43" s="441" t="s">
        <v>12</v>
      </c>
      <c r="W43" s="410" t="s">
        <v>16</v>
      </c>
      <c r="X43" s="442" t="s">
        <v>12</v>
      </c>
      <c r="Y43" s="441" t="s">
        <v>12</v>
      </c>
      <c r="Z43" s="441" t="s">
        <v>12</v>
      </c>
      <c r="AA43" s="443" t="s">
        <v>16</v>
      </c>
      <c r="AB43" s="452" t="s">
        <v>2</v>
      </c>
      <c r="AC43" s="441" t="s">
        <v>12</v>
      </c>
      <c r="AD43" s="441" t="s">
        <v>12</v>
      </c>
      <c r="AE43" s="442" t="s">
        <v>12</v>
      </c>
      <c r="AF43" s="637"/>
      <c r="AG43" s="444" t="s">
        <v>12</v>
      </c>
      <c r="AH43" s="446" t="s">
        <v>12</v>
      </c>
    </row>
    <row r="44" spans="2:34" s="34" customFormat="1" ht="13.5" customHeight="1" hidden="1" outlineLevel="1">
      <c r="B44" s="433" t="s">
        <v>10</v>
      </c>
      <c r="C44" s="447" t="s">
        <v>32</v>
      </c>
      <c r="D44" s="407">
        <v>25000</v>
      </c>
      <c r="E44" s="408">
        <v>7500</v>
      </c>
      <c r="F44" s="409">
        <v>25000</v>
      </c>
      <c r="G44" s="409">
        <v>7500</v>
      </c>
      <c r="H44" s="619" t="s">
        <v>111</v>
      </c>
      <c r="I44" s="435" t="s">
        <v>12</v>
      </c>
      <c r="J44" s="575" t="s">
        <v>2</v>
      </c>
      <c r="K44" s="581" t="s">
        <v>2</v>
      </c>
      <c r="L44" s="436">
        <v>100</v>
      </c>
      <c r="M44" s="436">
        <v>125</v>
      </c>
      <c r="N44" s="436">
        <v>150</v>
      </c>
      <c r="O44" s="436">
        <v>0</v>
      </c>
      <c r="P44" s="437">
        <v>5000</v>
      </c>
      <c r="Q44" s="438">
        <v>7500</v>
      </c>
      <c r="R44" s="439">
        <v>15000</v>
      </c>
      <c r="S44" s="440">
        <v>20000</v>
      </c>
      <c r="T44" s="441" t="s">
        <v>12</v>
      </c>
      <c r="U44" s="441" t="s">
        <v>12</v>
      </c>
      <c r="V44" s="441" t="s">
        <v>12</v>
      </c>
      <c r="W44" s="410" t="s">
        <v>16</v>
      </c>
      <c r="X44" s="442" t="s">
        <v>12</v>
      </c>
      <c r="Y44" s="441" t="s">
        <v>12</v>
      </c>
      <c r="Z44" s="441" t="s">
        <v>12</v>
      </c>
      <c r="AA44" s="443" t="s">
        <v>16</v>
      </c>
      <c r="AB44" s="452" t="s">
        <v>2</v>
      </c>
      <c r="AC44" s="441" t="s">
        <v>12</v>
      </c>
      <c r="AD44" s="441" t="s">
        <v>12</v>
      </c>
      <c r="AE44" s="448" t="s">
        <v>16</v>
      </c>
      <c r="AF44" s="444">
        <v>7000</v>
      </c>
      <c r="AG44" s="444" t="s">
        <v>12</v>
      </c>
      <c r="AH44" s="446" t="s">
        <v>12</v>
      </c>
    </row>
    <row r="45" spans="2:34" s="32" customFormat="1" ht="13.5" customHeight="1" hidden="1" outlineLevel="1">
      <c r="B45" s="433" t="s">
        <v>0</v>
      </c>
      <c r="C45" s="449" t="s">
        <v>103</v>
      </c>
      <c r="D45" s="411">
        <v>4501484</v>
      </c>
      <c r="E45" s="412">
        <v>809802</v>
      </c>
      <c r="F45" s="413">
        <v>8858266</v>
      </c>
      <c r="G45" s="413">
        <v>1865679</v>
      </c>
      <c r="H45" s="620" t="s">
        <v>116</v>
      </c>
      <c r="I45" s="435" t="s">
        <v>12</v>
      </c>
      <c r="J45" s="576">
        <v>1870987</v>
      </c>
      <c r="K45" s="582" t="s">
        <v>2</v>
      </c>
      <c r="L45" s="450">
        <v>75</v>
      </c>
      <c r="M45" s="450">
        <v>100</v>
      </c>
      <c r="N45" s="450">
        <v>125</v>
      </c>
      <c r="O45" s="450">
        <v>0</v>
      </c>
      <c r="P45" s="451">
        <v>5000</v>
      </c>
      <c r="Q45" s="438">
        <v>7500</v>
      </c>
      <c r="R45" s="439">
        <v>10000</v>
      </c>
      <c r="S45" s="440">
        <v>20000</v>
      </c>
      <c r="T45" s="452" t="s">
        <v>12</v>
      </c>
      <c r="U45" s="452" t="s">
        <v>12</v>
      </c>
      <c r="V45" s="452" t="s">
        <v>12</v>
      </c>
      <c r="W45" s="414" t="s">
        <v>16</v>
      </c>
      <c r="X45" s="453" t="s">
        <v>12</v>
      </c>
      <c r="Y45" s="452" t="s">
        <v>12</v>
      </c>
      <c r="Z45" s="452" t="s">
        <v>12</v>
      </c>
      <c r="AA45" s="454" t="s">
        <v>16</v>
      </c>
      <c r="AB45" s="452" t="s">
        <v>12</v>
      </c>
      <c r="AC45" s="452" t="s">
        <v>12</v>
      </c>
      <c r="AD45" s="452" t="s">
        <v>12</v>
      </c>
      <c r="AE45" s="442" t="s">
        <v>12</v>
      </c>
      <c r="AF45" s="444">
        <v>9368</v>
      </c>
      <c r="AG45" s="444" t="s">
        <v>12</v>
      </c>
      <c r="AH45" s="446" t="s">
        <v>12</v>
      </c>
    </row>
    <row r="46" spans="2:34" ht="13.5" customHeight="1" hidden="1" outlineLevel="1">
      <c r="B46" s="433" t="s">
        <v>0</v>
      </c>
      <c r="C46" s="447" t="s">
        <v>102</v>
      </c>
      <c r="D46" s="407">
        <v>3368399</v>
      </c>
      <c r="E46" s="408">
        <v>756647</v>
      </c>
      <c r="F46" s="409">
        <v>4426479</v>
      </c>
      <c r="G46" s="409">
        <v>1234222</v>
      </c>
      <c r="H46" s="619" t="s">
        <v>115</v>
      </c>
      <c r="I46" s="435" t="s">
        <v>12</v>
      </c>
      <c r="J46" s="575">
        <v>3349425</v>
      </c>
      <c r="K46" s="581" t="s">
        <v>2</v>
      </c>
      <c r="L46" s="450">
        <v>75</v>
      </c>
      <c r="M46" s="450">
        <v>100</v>
      </c>
      <c r="N46" s="450">
        <v>125</v>
      </c>
      <c r="O46" s="450">
        <v>0</v>
      </c>
      <c r="P46" s="437">
        <v>5000</v>
      </c>
      <c r="Q46" s="438">
        <v>7500</v>
      </c>
      <c r="R46" s="439">
        <v>10000</v>
      </c>
      <c r="S46" s="440">
        <v>20000</v>
      </c>
      <c r="T46" s="441" t="s">
        <v>12</v>
      </c>
      <c r="U46" s="441" t="s">
        <v>12</v>
      </c>
      <c r="V46" s="441" t="s">
        <v>12</v>
      </c>
      <c r="W46" s="410" t="s">
        <v>16</v>
      </c>
      <c r="X46" s="442" t="s">
        <v>12</v>
      </c>
      <c r="Y46" s="441" t="s">
        <v>12</v>
      </c>
      <c r="Z46" s="441" t="s">
        <v>12</v>
      </c>
      <c r="AA46" s="443" t="s">
        <v>16</v>
      </c>
      <c r="AB46" s="441" t="s">
        <v>12</v>
      </c>
      <c r="AC46" s="441" t="s">
        <v>12</v>
      </c>
      <c r="AD46" s="441" t="s">
        <v>12</v>
      </c>
      <c r="AE46" s="442" t="s">
        <v>12</v>
      </c>
      <c r="AF46" s="444">
        <v>2646</v>
      </c>
      <c r="AG46" s="444" t="s">
        <v>12</v>
      </c>
      <c r="AH46" s="446" t="s">
        <v>12</v>
      </c>
    </row>
    <row r="47" spans="2:34" s="32" customFormat="1" ht="13.5" customHeight="1" hidden="1" outlineLevel="1">
      <c r="B47" s="433" t="s">
        <v>0</v>
      </c>
      <c r="C47" s="449" t="s">
        <v>61</v>
      </c>
      <c r="D47" s="411">
        <v>1014444.4444444445</v>
      </c>
      <c r="E47" s="412">
        <v>330000</v>
      </c>
      <c r="F47" s="413">
        <v>2367037.0370370373</v>
      </c>
      <c r="G47" s="413">
        <v>770000</v>
      </c>
      <c r="H47" s="620" t="s">
        <v>111</v>
      </c>
      <c r="I47" s="435" t="s">
        <v>12</v>
      </c>
      <c r="J47" s="576" t="s">
        <v>2</v>
      </c>
      <c r="K47" s="582" t="s">
        <v>2</v>
      </c>
      <c r="L47" s="450">
        <v>75</v>
      </c>
      <c r="M47" s="450">
        <v>100</v>
      </c>
      <c r="N47" s="450">
        <v>125</v>
      </c>
      <c r="O47" s="450">
        <v>0</v>
      </c>
      <c r="P47" s="451">
        <v>5000</v>
      </c>
      <c r="Q47" s="438">
        <v>7500</v>
      </c>
      <c r="R47" s="439" t="s">
        <v>2</v>
      </c>
      <c r="S47" s="440" t="s">
        <v>2</v>
      </c>
      <c r="T47" s="452" t="s">
        <v>12</v>
      </c>
      <c r="U47" s="452" t="s">
        <v>12</v>
      </c>
      <c r="V47" s="452" t="s">
        <v>12</v>
      </c>
      <c r="W47" s="414" t="s">
        <v>16</v>
      </c>
      <c r="X47" s="453" t="s">
        <v>12</v>
      </c>
      <c r="Y47" s="452" t="s">
        <v>12</v>
      </c>
      <c r="Z47" s="452" t="s">
        <v>12</v>
      </c>
      <c r="AA47" s="454" t="s">
        <v>16</v>
      </c>
      <c r="AB47" s="441" t="s">
        <v>12</v>
      </c>
      <c r="AC47" s="452" t="s">
        <v>12</v>
      </c>
      <c r="AD47" s="452" t="s">
        <v>12</v>
      </c>
      <c r="AE47" s="448" t="s">
        <v>16</v>
      </c>
      <c r="AF47" s="444" t="s">
        <v>2</v>
      </c>
      <c r="AG47" s="444" t="s">
        <v>2</v>
      </c>
      <c r="AH47" s="446" t="s">
        <v>2</v>
      </c>
    </row>
    <row r="48" spans="2:34" s="32" customFormat="1" ht="13.5" customHeight="1" hidden="1" outlineLevel="1">
      <c r="B48" s="433" t="s">
        <v>0</v>
      </c>
      <c r="C48" s="449" t="s">
        <v>28</v>
      </c>
      <c r="D48" s="411">
        <v>1500424</v>
      </c>
      <c r="E48" s="412">
        <v>199138</v>
      </c>
      <c r="F48" s="413">
        <v>1280858</v>
      </c>
      <c r="G48" s="413">
        <v>383027</v>
      </c>
      <c r="H48" s="620" t="s">
        <v>63</v>
      </c>
      <c r="I48" s="435" t="s">
        <v>12</v>
      </c>
      <c r="J48" s="576" t="s">
        <v>2</v>
      </c>
      <c r="K48" s="582" t="s">
        <v>2</v>
      </c>
      <c r="L48" s="450">
        <v>75</v>
      </c>
      <c r="M48" s="450">
        <v>100</v>
      </c>
      <c r="N48" s="450">
        <v>125</v>
      </c>
      <c r="O48" s="450">
        <v>0</v>
      </c>
      <c r="P48" s="451">
        <v>5000</v>
      </c>
      <c r="Q48" s="438">
        <v>7500</v>
      </c>
      <c r="R48" s="439" t="s">
        <v>2</v>
      </c>
      <c r="S48" s="440" t="s">
        <v>2</v>
      </c>
      <c r="T48" s="452" t="s">
        <v>12</v>
      </c>
      <c r="U48" s="452" t="s">
        <v>12</v>
      </c>
      <c r="V48" s="452" t="s">
        <v>12</v>
      </c>
      <c r="W48" s="414" t="s">
        <v>16</v>
      </c>
      <c r="X48" s="453" t="s">
        <v>12</v>
      </c>
      <c r="Y48" s="452" t="s">
        <v>12</v>
      </c>
      <c r="Z48" s="452" t="s">
        <v>12</v>
      </c>
      <c r="AA48" s="454" t="s">
        <v>16</v>
      </c>
      <c r="AB48" s="452" t="s">
        <v>12</v>
      </c>
      <c r="AC48" s="452" t="s">
        <v>12</v>
      </c>
      <c r="AD48" s="452" t="s">
        <v>12</v>
      </c>
      <c r="AE48" s="442" t="s">
        <v>12</v>
      </c>
      <c r="AF48" s="444" t="s">
        <v>2</v>
      </c>
      <c r="AG48" s="444" t="s">
        <v>2</v>
      </c>
      <c r="AH48" s="446" t="s">
        <v>2</v>
      </c>
    </row>
    <row r="49" spans="2:34" s="32" customFormat="1" ht="13.5" customHeight="1" hidden="1" outlineLevel="1">
      <c r="B49" s="433" t="s">
        <v>0</v>
      </c>
      <c r="C49" s="449" t="s">
        <v>192</v>
      </c>
      <c r="D49" s="411">
        <v>828536</v>
      </c>
      <c r="E49" s="412">
        <v>80803</v>
      </c>
      <c r="F49" s="413">
        <v>1965760</v>
      </c>
      <c r="G49" s="413">
        <v>335812</v>
      </c>
      <c r="H49" s="620" t="s">
        <v>195</v>
      </c>
      <c r="I49" s="435" t="s">
        <v>12</v>
      </c>
      <c r="J49" s="576" t="s">
        <v>2</v>
      </c>
      <c r="K49" s="582" t="s">
        <v>2</v>
      </c>
      <c r="L49" s="450">
        <v>75</v>
      </c>
      <c r="M49" s="450">
        <v>100</v>
      </c>
      <c r="N49" s="450">
        <v>125</v>
      </c>
      <c r="O49" s="450">
        <v>0</v>
      </c>
      <c r="P49" s="451">
        <v>5000</v>
      </c>
      <c r="Q49" s="438">
        <v>7500</v>
      </c>
      <c r="R49" s="439" t="s">
        <v>2</v>
      </c>
      <c r="S49" s="440" t="s">
        <v>2</v>
      </c>
      <c r="T49" s="452" t="s">
        <v>12</v>
      </c>
      <c r="U49" s="452" t="s">
        <v>12</v>
      </c>
      <c r="V49" s="452" t="s">
        <v>12</v>
      </c>
      <c r="W49" s="414" t="s">
        <v>16</v>
      </c>
      <c r="X49" s="453" t="s">
        <v>12</v>
      </c>
      <c r="Y49" s="452" t="s">
        <v>12</v>
      </c>
      <c r="Z49" s="452" t="s">
        <v>12</v>
      </c>
      <c r="AA49" s="454" t="s">
        <v>16</v>
      </c>
      <c r="AB49" s="452" t="s">
        <v>12</v>
      </c>
      <c r="AC49" s="452" t="s">
        <v>12</v>
      </c>
      <c r="AD49" s="452" t="s">
        <v>12</v>
      </c>
      <c r="AE49" s="442" t="s">
        <v>12</v>
      </c>
      <c r="AF49" s="444" t="s">
        <v>2</v>
      </c>
      <c r="AG49" s="444" t="s">
        <v>2</v>
      </c>
      <c r="AH49" s="446" t="s">
        <v>2</v>
      </c>
    </row>
    <row r="50" spans="2:34" s="34" customFormat="1" ht="13.5" customHeight="1" hidden="1" outlineLevel="1">
      <c r="B50" s="433" t="s">
        <v>0</v>
      </c>
      <c r="C50" s="447" t="s">
        <v>263</v>
      </c>
      <c r="D50" s="407">
        <v>47000</v>
      </c>
      <c r="E50" s="408">
        <v>25000</v>
      </c>
      <c r="F50" s="409">
        <v>65000</v>
      </c>
      <c r="G50" s="409">
        <v>35000</v>
      </c>
      <c r="H50" s="619" t="s">
        <v>111</v>
      </c>
      <c r="I50" s="435" t="s">
        <v>12</v>
      </c>
      <c r="J50" s="576" t="s">
        <v>2</v>
      </c>
      <c r="K50" s="582" t="s">
        <v>2</v>
      </c>
      <c r="L50" s="450">
        <v>75</v>
      </c>
      <c r="M50" s="450">
        <v>100</v>
      </c>
      <c r="N50" s="450">
        <v>125</v>
      </c>
      <c r="O50" s="450">
        <v>0</v>
      </c>
      <c r="P50" s="451">
        <v>5000</v>
      </c>
      <c r="Q50" s="438">
        <v>7500</v>
      </c>
      <c r="R50" s="439" t="s">
        <v>2</v>
      </c>
      <c r="S50" s="440" t="s">
        <v>2</v>
      </c>
      <c r="T50" s="452" t="s">
        <v>12</v>
      </c>
      <c r="U50" s="452" t="s">
        <v>12</v>
      </c>
      <c r="V50" s="452" t="s">
        <v>12</v>
      </c>
      <c r="W50" s="414" t="s">
        <v>16</v>
      </c>
      <c r="X50" s="453" t="s">
        <v>12</v>
      </c>
      <c r="Y50" s="452" t="s">
        <v>12</v>
      </c>
      <c r="Z50" s="452" t="s">
        <v>12</v>
      </c>
      <c r="AA50" s="454" t="s">
        <v>16</v>
      </c>
      <c r="AB50" s="452" t="s">
        <v>12</v>
      </c>
      <c r="AC50" s="452" t="s">
        <v>12</v>
      </c>
      <c r="AD50" s="452" t="s">
        <v>12</v>
      </c>
      <c r="AE50" s="442" t="s">
        <v>12</v>
      </c>
      <c r="AF50" s="444" t="s">
        <v>2</v>
      </c>
      <c r="AG50" s="444" t="s">
        <v>2</v>
      </c>
      <c r="AH50" s="446" t="s">
        <v>2</v>
      </c>
    </row>
    <row r="51" spans="2:34" s="32" customFormat="1" ht="13.5" customHeight="1" hidden="1" outlineLevel="1">
      <c r="B51" s="433" t="s">
        <v>98</v>
      </c>
      <c r="C51" s="449" t="s">
        <v>157</v>
      </c>
      <c r="D51" s="411">
        <v>1081318</v>
      </c>
      <c r="E51" s="412">
        <v>393805</v>
      </c>
      <c r="F51" s="413">
        <v>1190345</v>
      </c>
      <c r="G51" s="413">
        <v>486956</v>
      </c>
      <c r="H51" s="620" t="s">
        <v>113</v>
      </c>
      <c r="I51" s="435" t="s">
        <v>12</v>
      </c>
      <c r="J51" s="576">
        <v>210633</v>
      </c>
      <c r="K51" s="582" t="s">
        <v>2</v>
      </c>
      <c r="L51" s="450">
        <v>75</v>
      </c>
      <c r="M51" s="450">
        <v>100</v>
      </c>
      <c r="N51" s="450">
        <v>125</v>
      </c>
      <c r="O51" s="450">
        <v>0</v>
      </c>
      <c r="P51" s="451">
        <v>5000</v>
      </c>
      <c r="Q51" s="438">
        <v>5000</v>
      </c>
      <c r="R51" s="439">
        <v>7500</v>
      </c>
      <c r="S51" s="440">
        <v>10000</v>
      </c>
      <c r="T51" s="452" t="s">
        <v>12</v>
      </c>
      <c r="U51" s="452" t="s">
        <v>12</v>
      </c>
      <c r="V51" s="452" t="s">
        <v>12</v>
      </c>
      <c r="W51" s="414" t="s">
        <v>16</v>
      </c>
      <c r="X51" s="453" t="s">
        <v>12</v>
      </c>
      <c r="Y51" s="452" t="s">
        <v>12</v>
      </c>
      <c r="Z51" s="452" t="s">
        <v>12</v>
      </c>
      <c r="AA51" s="454" t="s">
        <v>16</v>
      </c>
      <c r="AB51" s="452" t="s">
        <v>12</v>
      </c>
      <c r="AC51" s="452" t="s">
        <v>12</v>
      </c>
      <c r="AD51" s="452" t="s">
        <v>12</v>
      </c>
      <c r="AE51" s="442" t="s">
        <v>12</v>
      </c>
      <c r="AF51" s="444">
        <v>9937</v>
      </c>
      <c r="AG51" s="444" t="s">
        <v>12</v>
      </c>
      <c r="AH51" s="446" t="s">
        <v>12</v>
      </c>
    </row>
    <row r="52" spans="2:34" s="32" customFormat="1" ht="13.5" customHeight="1" hidden="1" outlineLevel="1">
      <c r="B52" s="433" t="s">
        <v>98</v>
      </c>
      <c r="C52" s="449" t="s">
        <v>264</v>
      </c>
      <c r="D52" s="411">
        <v>2340000</v>
      </c>
      <c r="E52" s="412">
        <v>845000</v>
      </c>
      <c r="F52" s="413">
        <v>1260000</v>
      </c>
      <c r="G52" s="413">
        <v>455000</v>
      </c>
      <c r="H52" s="620" t="s">
        <v>111</v>
      </c>
      <c r="I52" s="435" t="s">
        <v>12</v>
      </c>
      <c r="J52" s="576" t="s">
        <v>2</v>
      </c>
      <c r="K52" s="582" t="s">
        <v>2</v>
      </c>
      <c r="L52" s="450">
        <v>75</v>
      </c>
      <c r="M52" s="450">
        <v>100</v>
      </c>
      <c r="N52" s="450">
        <v>125</v>
      </c>
      <c r="O52" s="450">
        <v>0</v>
      </c>
      <c r="P52" s="451">
        <v>5000</v>
      </c>
      <c r="Q52" s="438">
        <v>7500</v>
      </c>
      <c r="R52" s="439" t="s">
        <v>2</v>
      </c>
      <c r="S52" s="440" t="s">
        <v>2</v>
      </c>
      <c r="T52" s="452" t="s">
        <v>12</v>
      </c>
      <c r="U52" s="452" t="s">
        <v>17</v>
      </c>
      <c r="V52" s="452" t="s">
        <v>12</v>
      </c>
      <c r="W52" s="414" t="s">
        <v>16</v>
      </c>
      <c r="X52" s="453" t="s">
        <v>12</v>
      </c>
      <c r="Y52" s="452" t="s">
        <v>17</v>
      </c>
      <c r="Z52" s="452" t="s">
        <v>12</v>
      </c>
      <c r="AA52" s="454" t="s">
        <v>16</v>
      </c>
      <c r="AB52" s="452" t="s">
        <v>12</v>
      </c>
      <c r="AC52" s="452" t="s">
        <v>12</v>
      </c>
      <c r="AD52" s="452" t="s">
        <v>12</v>
      </c>
      <c r="AE52" s="442" t="s">
        <v>12</v>
      </c>
      <c r="AF52" s="444" t="s">
        <v>2</v>
      </c>
      <c r="AG52" s="444" t="s">
        <v>2</v>
      </c>
      <c r="AH52" s="446" t="s">
        <v>2</v>
      </c>
    </row>
    <row r="53" spans="2:34" s="32" customFormat="1" ht="13.5" customHeight="1" hidden="1" outlineLevel="1">
      <c r="B53" s="455" t="s">
        <v>46</v>
      </c>
      <c r="C53" s="456" t="s">
        <v>107</v>
      </c>
      <c r="D53" s="415">
        <v>1754690</v>
      </c>
      <c r="E53" s="416">
        <v>214659</v>
      </c>
      <c r="F53" s="417">
        <v>2796653</v>
      </c>
      <c r="G53" s="417">
        <v>395701</v>
      </c>
      <c r="H53" s="621" t="s">
        <v>119</v>
      </c>
      <c r="I53" s="457" t="s">
        <v>12</v>
      </c>
      <c r="J53" s="577">
        <v>105234</v>
      </c>
      <c r="K53" s="583" t="s">
        <v>2</v>
      </c>
      <c r="L53" s="458">
        <v>75</v>
      </c>
      <c r="M53" s="458">
        <v>100</v>
      </c>
      <c r="N53" s="458">
        <v>125</v>
      </c>
      <c r="O53" s="458">
        <v>0</v>
      </c>
      <c r="P53" s="459">
        <v>5000</v>
      </c>
      <c r="Q53" s="460">
        <v>5000</v>
      </c>
      <c r="R53" s="461" t="s">
        <v>2</v>
      </c>
      <c r="S53" s="462" t="s">
        <v>2</v>
      </c>
      <c r="T53" s="463" t="s">
        <v>12</v>
      </c>
      <c r="U53" s="463" t="s">
        <v>12</v>
      </c>
      <c r="V53" s="463" t="s">
        <v>12</v>
      </c>
      <c r="W53" s="418" t="s">
        <v>16</v>
      </c>
      <c r="X53" s="464" t="s">
        <v>12</v>
      </c>
      <c r="Y53" s="463" t="s">
        <v>12</v>
      </c>
      <c r="Z53" s="463" t="s">
        <v>12</v>
      </c>
      <c r="AA53" s="465" t="s">
        <v>16</v>
      </c>
      <c r="AB53" s="452" t="s">
        <v>12</v>
      </c>
      <c r="AC53" s="452" t="s">
        <v>12</v>
      </c>
      <c r="AD53" s="452" t="s">
        <v>12</v>
      </c>
      <c r="AE53" s="466" t="s">
        <v>12</v>
      </c>
      <c r="AF53" s="467" t="s">
        <v>2</v>
      </c>
      <c r="AG53" s="467" t="s">
        <v>12</v>
      </c>
      <c r="AH53" s="468" t="s">
        <v>12</v>
      </c>
    </row>
    <row r="54" spans="2:34" s="281" customFormat="1" ht="13.5" customHeight="1" collapsed="1" thickBot="1">
      <c r="B54" s="550" t="s">
        <v>156</v>
      </c>
      <c r="C54" s="551" t="s">
        <v>259</v>
      </c>
      <c r="D54" s="539">
        <f>SUM(D55:D92)</f>
        <v>31455605.202899996</v>
      </c>
      <c r="E54" s="540">
        <f>SUM(E55:E92)</f>
        <v>7213604.738199999</v>
      </c>
      <c r="F54" s="539">
        <f>SUM(F55:F92)</f>
        <v>60609113.76845385</v>
      </c>
      <c r="G54" s="539">
        <f>SUM(G55:G92)</f>
        <v>15604182.450599998</v>
      </c>
      <c r="H54" s="622"/>
      <c r="I54" s="542"/>
      <c r="J54" s="578">
        <f>SUM(J55:J92)</f>
        <v>3941033.15</v>
      </c>
      <c r="K54" s="584">
        <f>SUM(K55:K92)</f>
        <v>0</v>
      </c>
      <c r="L54" s="597" t="s">
        <v>16</v>
      </c>
      <c r="M54" s="598" t="s">
        <v>16</v>
      </c>
      <c r="N54" s="598" t="s">
        <v>16</v>
      </c>
      <c r="O54" s="552">
        <v>0</v>
      </c>
      <c r="P54" s="553">
        <v>2500</v>
      </c>
      <c r="Q54" s="554" t="s">
        <v>16</v>
      </c>
      <c r="R54" s="555" t="s">
        <v>16</v>
      </c>
      <c r="S54" s="556" t="s">
        <v>16</v>
      </c>
      <c r="T54" s="557" t="s">
        <v>12</v>
      </c>
      <c r="U54" s="557" t="s">
        <v>12</v>
      </c>
      <c r="V54" s="557" t="s">
        <v>12</v>
      </c>
      <c r="W54" s="541" t="s">
        <v>16</v>
      </c>
      <c r="X54" s="554" t="s">
        <v>12</v>
      </c>
      <c r="Y54" s="557" t="s">
        <v>12</v>
      </c>
      <c r="Z54" s="557" t="s">
        <v>12</v>
      </c>
      <c r="AA54" s="558" t="s">
        <v>16</v>
      </c>
      <c r="AB54" s="557" t="s">
        <v>12</v>
      </c>
      <c r="AC54" s="557" t="s">
        <v>12</v>
      </c>
      <c r="AD54" s="557" t="s">
        <v>12</v>
      </c>
      <c r="AE54" s="559" t="s">
        <v>16</v>
      </c>
      <c r="AF54" s="560">
        <f>SUM(AF55:AF92)</f>
        <v>69238</v>
      </c>
      <c r="AG54" s="557" t="s">
        <v>16</v>
      </c>
      <c r="AH54" s="561" t="s">
        <v>16</v>
      </c>
    </row>
    <row r="55" spans="2:34" s="32" customFormat="1" ht="13.5" customHeight="1" hidden="1" outlineLevel="1">
      <c r="B55" s="469" t="s">
        <v>0</v>
      </c>
      <c r="C55" s="470" t="s">
        <v>260</v>
      </c>
      <c r="D55" s="471">
        <v>3554955</v>
      </c>
      <c r="E55" s="472">
        <v>992616</v>
      </c>
      <c r="F55" s="473">
        <v>10878723</v>
      </c>
      <c r="G55" s="473">
        <v>3232516</v>
      </c>
      <c r="H55" s="623" t="s">
        <v>110</v>
      </c>
      <c r="I55" s="475" t="s">
        <v>12</v>
      </c>
      <c r="J55" s="471">
        <v>650000</v>
      </c>
      <c r="K55" s="585" t="s">
        <v>2</v>
      </c>
      <c r="L55" s="477">
        <v>75</v>
      </c>
      <c r="M55" s="477">
        <v>100</v>
      </c>
      <c r="N55" s="477">
        <v>125</v>
      </c>
      <c r="O55" s="477">
        <v>0</v>
      </c>
      <c r="P55" s="591">
        <v>2500</v>
      </c>
      <c r="Q55" s="478">
        <v>7500</v>
      </c>
      <c r="R55" s="479" t="s">
        <v>2</v>
      </c>
      <c r="S55" s="480" t="s">
        <v>2</v>
      </c>
      <c r="T55" s="476" t="s">
        <v>12</v>
      </c>
      <c r="U55" s="476" t="s">
        <v>12</v>
      </c>
      <c r="V55" s="476" t="s">
        <v>12</v>
      </c>
      <c r="W55" s="474" t="s">
        <v>16</v>
      </c>
      <c r="X55" s="481" t="s">
        <v>12</v>
      </c>
      <c r="Y55" s="476" t="s">
        <v>12</v>
      </c>
      <c r="Z55" s="476" t="s">
        <v>12</v>
      </c>
      <c r="AA55" s="482" t="s">
        <v>16</v>
      </c>
      <c r="AB55" s="476" t="s">
        <v>12</v>
      </c>
      <c r="AC55" s="476" t="s">
        <v>12</v>
      </c>
      <c r="AD55" s="476" t="s">
        <v>12</v>
      </c>
      <c r="AE55" s="483" t="s">
        <v>12</v>
      </c>
      <c r="AF55" s="638" t="s">
        <v>2</v>
      </c>
      <c r="AG55" s="484" t="s">
        <v>2</v>
      </c>
      <c r="AH55" s="485" t="s">
        <v>2</v>
      </c>
    </row>
    <row r="56" spans="2:34" s="32" customFormat="1" ht="13.5" customHeight="1" hidden="1" outlineLevel="1">
      <c r="B56" s="486" t="s">
        <v>0</v>
      </c>
      <c r="C56" s="487" t="s">
        <v>135</v>
      </c>
      <c r="D56" s="488">
        <v>264610.3500000001</v>
      </c>
      <c r="E56" s="489">
        <v>72491.70000000001</v>
      </c>
      <c r="F56" s="490">
        <v>1499458.65</v>
      </c>
      <c r="G56" s="490">
        <v>410786.3</v>
      </c>
      <c r="H56" s="624" t="s">
        <v>111</v>
      </c>
      <c r="I56" s="492" t="s">
        <v>12</v>
      </c>
      <c r="J56" s="488">
        <v>617424.1499999999</v>
      </c>
      <c r="K56" s="586" t="s">
        <v>2</v>
      </c>
      <c r="L56" s="494">
        <v>75</v>
      </c>
      <c r="M56" s="494">
        <v>100</v>
      </c>
      <c r="N56" s="494">
        <v>125</v>
      </c>
      <c r="O56" s="494">
        <v>0</v>
      </c>
      <c r="P56" s="592">
        <v>2500</v>
      </c>
      <c r="Q56" s="495">
        <v>7500</v>
      </c>
      <c r="R56" s="496" t="s">
        <v>2</v>
      </c>
      <c r="S56" s="497" t="s">
        <v>2</v>
      </c>
      <c r="T56" s="493" t="s">
        <v>12</v>
      </c>
      <c r="U56" s="493" t="s">
        <v>12</v>
      </c>
      <c r="V56" s="493" t="s">
        <v>12</v>
      </c>
      <c r="W56" s="491" t="s">
        <v>16</v>
      </c>
      <c r="X56" s="498" t="s">
        <v>12</v>
      </c>
      <c r="Y56" s="493" t="s">
        <v>12</v>
      </c>
      <c r="Z56" s="493" t="s">
        <v>12</v>
      </c>
      <c r="AA56" s="499" t="s">
        <v>16</v>
      </c>
      <c r="AB56" s="493" t="s">
        <v>12</v>
      </c>
      <c r="AC56" s="493" t="s">
        <v>12</v>
      </c>
      <c r="AD56" s="493" t="s">
        <v>12</v>
      </c>
      <c r="AE56" s="500" t="s">
        <v>12</v>
      </c>
      <c r="AF56" s="515" t="s">
        <v>2</v>
      </c>
      <c r="AG56" s="501" t="s">
        <v>2</v>
      </c>
      <c r="AH56" s="502" t="s">
        <v>2</v>
      </c>
    </row>
    <row r="57" spans="2:34" s="32" customFormat="1" ht="14.25" hidden="1" outlineLevel="1">
      <c r="B57" s="486" t="s">
        <v>0</v>
      </c>
      <c r="C57" s="487" t="s">
        <v>148</v>
      </c>
      <c r="D57" s="503">
        <v>941491</v>
      </c>
      <c r="E57" s="504">
        <v>182528</v>
      </c>
      <c r="F57" s="505">
        <v>173830</v>
      </c>
      <c r="G57" s="505">
        <v>130937</v>
      </c>
      <c r="H57" s="624" t="s">
        <v>111</v>
      </c>
      <c r="I57" s="492" t="s">
        <v>12</v>
      </c>
      <c r="J57" s="488">
        <v>941491</v>
      </c>
      <c r="K57" s="586" t="s">
        <v>2</v>
      </c>
      <c r="L57" s="494">
        <v>75</v>
      </c>
      <c r="M57" s="494">
        <v>100</v>
      </c>
      <c r="N57" s="494">
        <v>125</v>
      </c>
      <c r="O57" s="494">
        <v>0</v>
      </c>
      <c r="P57" s="592">
        <v>2500</v>
      </c>
      <c r="Q57" s="495" t="s">
        <v>2</v>
      </c>
      <c r="R57" s="496" t="s">
        <v>2</v>
      </c>
      <c r="S57" s="497" t="s">
        <v>2</v>
      </c>
      <c r="T57" s="493" t="s">
        <v>17</v>
      </c>
      <c r="U57" s="493" t="s">
        <v>17</v>
      </c>
      <c r="V57" s="493" t="s">
        <v>17</v>
      </c>
      <c r="W57" s="491" t="s">
        <v>17</v>
      </c>
      <c r="X57" s="498" t="s">
        <v>17</v>
      </c>
      <c r="Y57" s="493" t="s">
        <v>17</v>
      </c>
      <c r="Z57" s="493" t="s">
        <v>17</v>
      </c>
      <c r="AA57" s="499" t="s">
        <v>17</v>
      </c>
      <c r="AB57" s="493" t="s">
        <v>12</v>
      </c>
      <c r="AC57" s="493" t="s">
        <v>12</v>
      </c>
      <c r="AD57" s="493" t="s">
        <v>12</v>
      </c>
      <c r="AE57" s="500" t="s">
        <v>2</v>
      </c>
      <c r="AF57" s="515" t="s">
        <v>2</v>
      </c>
      <c r="AG57" s="501" t="s">
        <v>2</v>
      </c>
      <c r="AH57" s="502" t="s">
        <v>2</v>
      </c>
    </row>
    <row r="58" spans="2:34" s="32" customFormat="1" ht="13.5" customHeight="1" hidden="1" outlineLevel="1">
      <c r="B58" s="486" t="s">
        <v>0</v>
      </c>
      <c r="C58" s="487" t="s">
        <v>158</v>
      </c>
      <c r="D58" s="488">
        <v>397373</v>
      </c>
      <c r="E58" s="489">
        <v>89091</v>
      </c>
      <c r="F58" s="490">
        <v>1079425</v>
      </c>
      <c r="G58" s="490">
        <v>362513</v>
      </c>
      <c r="H58" s="624" t="s">
        <v>111</v>
      </c>
      <c r="I58" s="492" t="s">
        <v>12</v>
      </c>
      <c r="J58" s="488" t="s">
        <v>2</v>
      </c>
      <c r="K58" s="586">
        <v>0</v>
      </c>
      <c r="L58" s="494">
        <v>50</v>
      </c>
      <c r="M58" s="494">
        <v>75</v>
      </c>
      <c r="N58" s="494">
        <v>100</v>
      </c>
      <c r="O58" s="494">
        <v>0</v>
      </c>
      <c r="P58" s="592">
        <v>2500</v>
      </c>
      <c r="Q58" s="495">
        <v>7500</v>
      </c>
      <c r="R58" s="496" t="s">
        <v>2</v>
      </c>
      <c r="S58" s="497" t="s">
        <v>2</v>
      </c>
      <c r="T58" s="493" t="s">
        <v>12</v>
      </c>
      <c r="U58" s="493" t="s">
        <v>12</v>
      </c>
      <c r="V58" s="493" t="s">
        <v>12</v>
      </c>
      <c r="W58" s="491" t="s">
        <v>16</v>
      </c>
      <c r="X58" s="498" t="s">
        <v>12</v>
      </c>
      <c r="Y58" s="493" t="s">
        <v>12</v>
      </c>
      <c r="Z58" s="493" t="s">
        <v>12</v>
      </c>
      <c r="AA58" s="499" t="s">
        <v>16</v>
      </c>
      <c r="AB58" s="493" t="s">
        <v>12</v>
      </c>
      <c r="AC58" s="493" t="s">
        <v>12</v>
      </c>
      <c r="AD58" s="493" t="s">
        <v>12</v>
      </c>
      <c r="AE58" s="500" t="s">
        <v>12</v>
      </c>
      <c r="AF58" s="515" t="s">
        <v>2</v>
      </c>
      <c r="AG58" s="501" t="s">
        <v>2</v>
      </c>
      <c r="AH58" s="502" t="s">
        <v>2</v>
      </c>
    </row>
    <row r="59" spans="2:34" s="32" customFormat="1" ht="13.5" customHeight="1" hidden="1" outlineLevel="1">
      <c r="B59" s="486" t="s">
        <v>0</v>
      </c>
      <c r="C59" s="487" t="s">
        <v>29</v>
      </c>
      <c r="D59" s="503">
        <v>190209</v>
      </c>
      <c r="E59" s="504">
        <v>88256</v>
      </c>
      <c r="F59" s="505">
        <v>95104.5</v>
      </c>
      <c r="G59" s="505">
        <v>44128</v>
      </c>
      <c r="H59" s="625" t="s">
        <v>112</v>
      </c>
      <c r="I59" s="492" t="s">
        <v>12</v>
      </c>
      <c r="J59" s="488" t="s">
        <v>2</v>
      </c>
      <c r="K59" s="586" t="s">
        <v>2</v>
      </c>
      <c r="L59" s="494">
        <v>50</v>
      </c>
      <c r="M59" s="494">
        <v>75</v>
      </c>
      <c r="N59" s="494">
        <v>100</v>
      </c>
      <c r="O59" s="494">
        <v>0</v>
      </c>
      <c r="P59" s="592">
        <v>2500</v>
      </c>
      <c r="Q59" s="495">
        <v>7500</v>
      </c>
      <c r="R59" s="496" t="s">
        <v>2</v>
      </c>
      <c r="S59" s="497" t="s">
        <v>2</v>
      </c>
      <c r="T59" s="493" t="s">
        <v>12</v>
      </c>
      <c r="U59" s="493" t="s">
        <v>12</v>
      </c>
      <c r="V59" s="493" t="s">
        <v>12</v>
      </c>
      <c r="W59" s="491" t="s">
        <v>16</v>
      </c>
      <c r="X59" s="498" t="s">
        <v>12</v>
      </c>
      <c r="Y59" s="493" t="s">
        <v>12</v>
      </c>
      <c r="Z59" s="493" t="s">
        <v>12</v>
      </c>
      <c r="AA59" s="499" t="s">
        <v>16</v>
      </c>
      <c r="AB59" s="493" t="s">
        <v>12</v>
      </c>
      <c r="AC59" s="493" t="s">
        <v>12</v>
      </c>
      <c r="AD59" s="493" t="s">
        <v>12</v>
      </c>
      <c r="AE59" s="500" t="s">
        <v>12</v>
      </c>
      <c r="AF59" s="515" t="s">
        <v>2</v>
      </c>
      <c r="AG59" s="501" t="s">
        <v>2</v>
      </c>
      <c r="AH59" s="502" t="s">
        <v>2</v>
      </c>
    </row>
    <row r="60" spans="2:34" s="32" customFormat="1" ht="13.5" customHeight="1" hidden="1" outlineLevel="1">
      <c r="B60" s="486" t="s">
        <v>0</v>
      </c>
      <c r="C60" s="487" t="s">
        <v>190</v>
      </c>
      <c r="D60" s="488">
        <v>11730.1976</v>
      </c>
      <c r="E60" s="489">
        <v>5993.8128</v>
      </c>
      <c r="F60" s="490">
        <v>19938.8024</v>
      </c>
      <c r="G60" s="490">
        <v>10188.1872</v>
      </c>
      <c r="H60" s="624" t="s">
        <v>111</v>
      </c>
      <c r="I60" s="492" t="s">
        <v>12</v>
      </c>
      <c r="J60" s="488" t="s">
        <v>2</v>
      </c>
      <c r="K60" s="586">
        <v>0</v>
      </c>
      <c r="L60" s="494">
        <v>50</v>
      </c>
      <c r="M60" s="494">
        <v>75</v>
      </c>
      <c r="N60" s="494">
        <v>100</v>
      </c>
      <c r="O60" s="494">
        <v>0</v>
      </c>
      <c r="P60" s="592">
        <v>2500</v>
      </c>
      <c r="Q60" s="495">
        <v>7500</v>
      </c>
      <c r="R60" s="496" t="s">
        <v>2</v>
      </c>
      <c r="S60" s="497" t="s">
        <v>2</v>
      </c>
      <c r="T60" s="493" t="s">
        <v>12</v>
      </c>
      <c r="U60" s="493" t="s">
        <v>12</v>
      </c>
      <c r="V60" s="493" t="s">
        <v>12</v>
      </c>
      <c r="W60" s="491" t="s">
        <v>16</v>
      </c>
      <c r="X60" s="498" t="s">
        <v>12</v>
      </c>
      <c r="Y60" s="493" t="s">
        <v>12</v>
      </c>
      <c r="Z60" s="493" t="s">
        <v>12</v>
      </c>
      <c r="AA60" s="499" t="s">
        <v>16</v>
      </c>
      <c r="AB60" s="493" t="s">
        <v>12</v>
      </c>
      <c r="AC60" s="493" t="s">
        <v>12</v>
      </c>
      <c r="AD60" s="493" t="s">
        <v>12</v>
      </c>
      <c r="AE60" s="500" t="s">
        <v>12</v>
      </c>
      <c r="AF60" s="515" t="s">
        <v>2</v>
      </c>
      <c r="AG60" s="501" t="s">
        <v>2</v>
      </c>
      <c r="AH60" s="502" t="s">
        <v>2</v>
      </c>
    </row>
    <row r="61" spans="2:34" s="32" customFormat="1" ht="13.5" customHeight="1" hidden="1" outlineLevel="1">
      <c r="B61" s="486" t="s">
        <v>0</v>
      </c>
      <c r="C61" s="487" t="s">
        <v>48</v>
      </c>
      <c r="D61" s="488">
        <v>45918</v>
      </c>
      <c r="E61" s="489">
        <v>27509</v>
      </c>
      <c r="F61" s="490">
        <v>27820</v>
      </c>
      <c r="G61" s="490">
        <v>19947</v>
      </c>
      <c r="H61" s="624" t="s">
        <v>111</v>
      </c>
      <c r="I61" s="492" t="s">
        <v>12</v>
      </c>
      <c r="J61" s="488" t="s">
        <v>2</v>
      </c>
      <c r="K61" s="586" t="s">
        <v>2</v>
      </c>
      <c r="L61" s="494">
        <v>50</v>
      </c>
      <c r="M61" s="494">
        <v>75</v>
      </c>
      <c r="N61" s="494">
        <v>100</v>
      </c>
      <c r="O61" s="494">
        <v>0</v>
      </c>
      <c r="P61" s="592">
        <v>2500</v>
      </c>
      <c r="Q61" s="495">
        <v>7500</v>
      </c>
      <c r="R61" s="496" t="s">
        <v>2</v>
      </c>
      <c r="S61" s="497" t="s">
        <v>2</v>
      </c>
      <c r="T61" s="493" t="s">
        <v>12</v>
      </c>
      <c r="U61" s="493" t="s">
        <v>2</v>
      </c>
      <c r="V61" s="493" t="s">
        <v>12</v>
      </c>
      <c r="W61" s="491" t="s">
        <v>16</v>
      </c>
      <c r="X61" s="498" t="s">
        <v>12</v>
      </c>
      <c r="Y61" s="493" t="s">
        <v>2</v>
      </c>
      <c r="Z61" s="493" t="s">
        <v>12</v>
      </c>
      <c r="AA61" s="499" t="s">
        <v>16</v>
      </c>
      <c r="AB61" s="493" t="s">
        <v>12</v>
      </c>
      <c r="AC61" s="493" t="s">
        <v>12</v>
      </c>
      <c r="AD61" s="493" t="s">
        <v>12</v>
      </c>
      <c r="AE61" s="500" t="s">
        <v>12</v>
      </c>
      <c r="AF61" s="515" t="s">
        <v>2</v>
      </c>
      <c r="AG61" s="501" t="s">
        <v>2</v>
      </c>
      <c r="AH61" s="502" t="s">
        <v>2</v>
      </c>
    </row>
    <row r="62" spans="2:34" s="32" customFormat="1" ht="13.5" customHeight="1" hidden="1" outlineLevel="1">
      <c r="B62" s="486" t="s">
        <v>37</v>
      </c>
      <c r="C62" s="487" t="s">
        <v>45</v>
      </c>
      <c r="D62" s="488">
        <v>92508</v>
      </c>
      <c r="E62" s="489">
        <v>44574</v>
      </c>
      <c r="F62" s="490">
        <v>18501.600000000002</v>
      </c>
      <c r="G62" s="490">
        <v>8914.800000000001</v>
      </c>
      <c r="H62" s="624" t="s">
        <v>64</v>
      </c>
      <c r="I62" s="492" t="s">
        <v>12</v>
      </c>
      <c r="J62" s="488" t="s">
        <v>2</v>
      </c>
      <c r="K62" s="586" t="s">
        <v>2</v>
      </c>
      <c r="L62" s="494">
        <v>65</v>
      </c>
      <c r="M62" s="494">
        <v>85</v>
      </c>
      <c r="N62" s="494">
        <v>120</v>
      </c>
      <c r="O62" s="494">
        <v>0</v>
      </c>
      <c r="P62" s="592">
        <v>2500</v>
      </c>
      <c r="Q62" s="495">
        <v>7500</v>
      </c>
      <c r="R62" s="496" t="s">
        <v>2</v>
      </c>
      <c r="S62" s="497" t="s">
        <v>2</v>
      </c>
      <c r="T62" s="493" t="s">
        <v>12</v>
      </c>
      <c r="U62" s="493" t="s">
        <v>12</v>
      </c>
      <c r="V62" s="493" t="s">
        <v>12</v>
      </c>
      <c r="W62" s="491" t="s">
        <v>16</v>
      </c>
      <c r="X62" s="498" t="s">
        <v>12</v>
      </c>
      <c r="Y62" s="493" t="s">
        <v>12</v>
      </c>
      <c r="Z62" s="493" t="s">
        <v>12</v>
      </c>
      <c r="AA62" s="499" t="s">
        <v>16</v>
      </c>
      <c r="AB62" s="493" t="s">
        <v>12</v>
      </c>
      <c r="AC62" s="493" t="s">
        <v>12</v>
      </c>
      <c r="AD62" s="493" t="s">
        <v>12</v>
      </c>
      <c r="AE62" s="500" t="s">
        <v>12</v>
      </c>
      <c r="AF62" s="515" t="s">
        <v>2</v>
      </c>
      <c r="AG62" s="501" t="s">
        <v>2</v>
      </c>
      <c r="AH62" s="502" t="s">
        <v>2</v>
      </c>
    </row>
    <row r="63" spans="2:34" ht="13.5" customHeight="1" hidden="1" outlineLevel="1">
      <c r="B63" s="486" t="s">
        <v>9</v>
      </c>
      <c r="C63" s="506" t="s">
        <v>101</v>
      </c>
      <c r="D63" s="507">
        <v>1142386</v>
      </c>
      <c r="E63" s="502">
        <v>210522</v>
      </c>
      <c r="F63" s="501">
        <v>2571206</v>
      </c>
      <c r="G63" s="501">
        <v>553715</v>
      </c>
      <c r="H63" s="626" t="s">
        <v>114</v>
      </c>
      <c r="I63" s="492" t="s">
        <v>12</v>
      </c>
      <c r="J63" s="507">
        <v>95696</v>
      </c>
      <c r="K63" s="587" t="s">
        <v>2</v>
      </c>
      <c r="L63" s="510">
        <v>65</v>
      </c>
      <c r="M63" s="510">
        <v>85</v>
      </c>
      <c r="N63" s="510">
        <v>120</v>
      </c>
      <c r="O63" s="510">
        <v>0</v>
      </c>
      <c r="P63" s="593">
        <v>2500</v>
      </c>
      <c r="Q63" s="495">
        <v>5000</v>
      </c>
      <c r="R63" s="511">
        <v>7500</v>
      </c>
      <c r="S63" s="497">
        <v>15000</v>
      </c>
      <c r="T63" s="509" t="s">
        <v>12</v>
      </c>
      <c r="U63" s="509" t="s">
        <v>12</v>
      </c>
      <c r="V63" s="509" t="s">
        <v>12</v>
      </c>
      <c r="W63" s="508" t="s">
        <v>16</v>
      </c>
      <c r="X63" s="500" t="s">
        <v>12</v>
      </c>
      <c r="Y63" s="509" t="s">
        <v>12</v>
      </c>
      <c r="Z63" s="509" t="s">
        <v>12</v>
      </c>
      <c r="AA63" s="512" t="s">
        <v>16</v>
      </c>
      <c r="AB63" s="493" t="s">
        <v>12</v>
      </c>
      <c r="AC63" s="493" t="s">
        <v>12</v>
      </c>
      <c r="AD63" s="493" t="s">
        <v>12</v>
      </c>
      <c r="AE63" s="500" t="s">
        <v>12</v>
      </c>
      <c r="AF63" s="501">
        <v>5461</v>
      </c>
      <c r="AG63" s="501" t="s">
        <v>12</v>
      </c>
      <c r="AH63" s="502" t="s">
        <v>12</v>
      </c>
    </row>
    <row r="64" spans="2:34" s="34" customFormat="1" ht="13.5" customHeight="1" hidden="1" outlineLevel="1">
      <c r="B64" s="486" t="s">
        <v>7</v>
      </c>
      <c r="C64" s="506" t="s">
        <v>104</v>
      </c>
      <c r="D64" s="513">
        <v>8339031</v>
      </c>
      <c r="E64" s="514">
        <v>628782</v>
      </c>
      <c r="F64" s="515">
        <v>17251998</v>
      </c>
      <c r="G64" s="515">
        <v>1286310</v>
      </c>
      <c r="H64" s="627" t="s">
        <v>117</v>
      </c>
      <c r="I64" s="492" t="s">
        <v>12</v>
      </c>
      <c r="J64" s="513">
        <v>498653</v>
      </c>
      <c r="K64" s="588" t="s">
        <v>2</v>
      </c>
      <c r="L64" s="494">
        <v>75</v>
      </c>
      <c r="M64" s="494">
        <v>100</v>
      </c>
      <c r="N64" s="494">
        <v>125</v>
      </c>
      <c r="O64" s="494">
        <v>0</v>
      </c>
      <c r="P64" s="593">
        <v>2500</v>
      </c>
      <c r="Q64" s="495">
        <v>7500</v>
      </c>
      <c r="R64" s="511">
        <v>7500</v>
      </c>
      <c r="S64" s="497">
        <v>15000</v>
      </c>
      <c r="T64" s="509" t="s">
        <v>12</v>
      </c>
      <c r="U64" s="509" t="s">
        <v>12</v>
      </c>
      <c r="V64" s="509" t="s">
        <v>12</v>
      </c>
      <c r="W64" s="508" t="s">
        <v>16</v>
      </c>
      <c r="X64" s="500" t="s">
        <v>12</v>
      </c>
      <c r="Y64" s="509" t="s">
        <v>12</v>
      </c>
      <c r="Z64" s="509" t="s">
        <v>12</v>
      </c>
      <c r="AA64" s="512" t="s">
        <v>16</v>
      </c>
      <c r="AB64" s="509" t="s">
        <v>12</v>
      </c>
      <c r="AC64" s="509" t="s">
        <v>12</v>
      </c>
      <c r="AD64" s="509" t="s">
        <v>12</v>
      </c>
      <c r="AE64" s="500" t="s">
        <v>12</v>
      </c>
      <c r="AF64" s="515">
        <v>2601</v>
      </c>
      <c r="AG64" s="501" t="s">
        <v>12</v>
      </c>
      <c r="AH64" s="502" t="s">
        <v>12</v>
      </c>
    </row>
    <row r="65" spans="2:34" s="34" customFormat="1" ht="13.5" customHeight="1" hidden="1" outlineLevel="1">
      <c r="B65" s="486" t="s">
        <v>7</v>
      </c>
      <c r="C65" s="506" t="s">
        <v>49</v>
      </c>
      <c r="D65" s="513">
        <v>2873</v>
      </c>
      <c r="E65" s="516">
        <v>1198</v>
      </c>
      <c r="F65" s="515">
        <v>2277</v>
      </c>
      <c r="G65" s="515">
        <v>1343</v>
      </c>
      <c r="H65" s="627" t="s">
        <v>69</v>
      </c>
      <c r="I65" s="492" t="s">
        <v>12</v>
      </c>
      <c r="J65" s="513" t="s">
        <v>2</v>
      </c>
      <c r="K65" s="588" t="s">
        <v>2</v>
      </c>
      <c r="L65" s="510">
        <v>65</v>
      </c>
      <c r="M65" s="510">
        <v>85</v>
      </c>
      <c r="N65" s="510">
        <v>120</v>
      </c>
      <c r="O65" s="510">
        <v>0</v>
      </c>
      <c r="P65" s="593">
        <v>2500</v>
      </c>
      <c r="Q65" s="495">
        <v>5000</v>
      </c>
      <c r="R65" s="517" t="s">
        <v>2</v>
      </c>
      <c r="S65" s="518" t="s">
        <v>2</v>
      </c>
      <c r="T65" s="509" t="s">
        <v>12</v>
      </c>
      <c r="U65" s="509" t="s">
        <v>2</v>
      </c>
      <c r="V65" s="509" t="s">
        <v>12</v>
      </c>
      <c r="W65" s="508" t="s">
        <v>16</v>
      </c>
      <c r="X65" s="500" t="s">
        <v>12</v>
      </c>
      <c r="Y65" s="509" t="s">
        <v>2</v>
      </c>
      <c r="Z65" s="509" t="s">
        <v>12</v>
      </c>
      <c r="AA65" s="512" t="s">
        <v>16</v>
      </c>
      <c r="AB65" s="509" t="s">
        <v>12</v>
      </c>
      <c r="AC65" s="509" t="s">
        <v>12</v>
      </c>
      <c r="AD65" s="509" t="s">
        <v>12</v>
      </c>
      <c r="AE65" s="500" t="s">
        <v>12</v>
      </c>
      <c r="AF65" s="515" t="s">
        <v>2</v>
      </c>
      <c r="AG65" s="501" t="s">
        <v>2</v>
      </c>
      <c r="AH65" s="502" t="s">
        <v>2</v>
      </c>
    </row>
    <row r="66" spans="2:34" s="32" customFormat="1" ht="13.5" customHeight="1" hidden="1" outlineLevel="1">
      <c r="B66" s="486" t="s">
        <v>265</v>
      </c>
      <c r="C66" s="487" t="s">
        <v>105</v>
      </c>
      <c r="D66" s="488">
        <v>1426686</v>
      </c>
      <c r="E66" s="489">
        <v>406295</v>
      </c>
      <c r="F66" s="490">
        <v>3031396</v>
      </c>
      <c r="G66" s="490">
        <v>924067</v>
      </c>
      <c r="H66" s="624" t="s">
        <v>111</v>
      </c>
      <c r="I66" s="492" t="s">
        <v>12</v>
      </c>
      <c r="J66" s="488">
        <v>508987</v>
      </c>
      <c r="K66" s="586" t="s">
        <v>2</v>
      </c>
      <c r="L66" s="494">
        <v>75</v>
      </c>
      <c r="M66" s="494">
        <v>100</v>
      </c>
      <c r="N66" s="494">
        <v>125</v>
      </c>
      <c r="O66" s="494">
        <v>0</v>
      </c>
      <c r="P66" s="592">
        <v>2500</v>
      </c>
      <c r="Q66" s="495">
        <v>5000</v>
      </c>
      <c r="R66" s="511">
        <v>7500</v>
      </c>
      <c r="S66" s="497">
        <v>15000</v>
      </c>
      <c r="T66" s="493" t="s">
        <v>12</v>
      </c>
      <c r="U66" s="493" t="s">
        <v>12</v>
      </c>
      <c r="V66" s="493" t="s">
        <v>12</v>
      </c>
      <c r="W66" s="491" t="s">
        <v>16</v>
      </c>
      <c r="X66" s="498" t="s">
        <v>12</v>
      </c>
      <c r="Y66" s="493" t="s">
        <v>12</v>
      </c>
      <c r="Z66" s="493" t="s">
        <v>12</v>
      </c>
      <c r="AA66" s="499" t="s">
        <v>16</v>
      </c>
      <c r="AB66" s="493" t="s">
        <v>12</v>
      </c>
      <c r="AC66" s="493" t="s">
        <v>12</v>
      </c>
      <c r="AD66" s="493" t="s">
        <v>12</v>
      </c>
      <c r="AE66" s="500" t="s">
        <v>12</v>
      </c>
      <c r="AF66" s="515">
        <v>25494</v>
      </c>
      <c r="AG66" s="501" t="s">
        <v>12</v>
      </c>
      <c r="AH66" s="502" t="s">
        <v>12</v>
      </c>
    </row>
    <row r="67" spans="2:34" s="32" customFormat="1" ht="13.5" customHeight="1" hidden="1" outlineLevel="1">
      <c r="B67" s="911" t="s">
        <v>98</v>
      </c>
      <c r="C67" s="449" t="s">
        <v>267</v>
      </c>
      <c r="D67" s="411">
        <v>809999.9999999999</v>
      </c>
      <c r="E67" s="412">
        <v>292500</v>
      </c>
      <c r="F67" s="413">
        <v>436153.8461538461</v>
      </c>
      <c r="G67" s="413">
        <v>157500</v>
      </c>
      <c r="H67" s="620" t="s">
        <v>111</v>
      </c>
      <c r="I67" s="492" t="s">
        <v>12</v>
      </c>
      <c r="J67" s="576" t="s">
        <v>2</v>
      </c>
      <c r="K67" s="582" t="s">
        <v>2</v>
      </c>
      <c r="L67" s="450">
        <v>75</v>
      </c>
      <c r="M67" s="450">
        <v>100</v>
      </c>
      <c r="N67" s="450">
        <v>125</v>
      </c>
      <c r="O67" s="450">
        <v>0</v>
      </c>
      <c r="P67" s="451">
        <v>5000</v>
      </c>
      <c r="Q67" s="438">
        <v>7500</v>
      </c>
      <c r="R67" s="439" t="s">
        <v>2</v>
      </c>
      <c r="S67" s="440" t="s">
        <v>2</v>
      </c>
      <c r="T67" s="452" t="s">
        <v>12</v>
      </c>
      <c r="U67" s="452" t="s">
        <v>17</v>
      </c>
      <c r="V67" s="452" t="s">
        <v>12</v>
      </c>
      <c r="W67" s="414" t="s">
        <v>16</v>
      </c>
      <c r="X67" s="453" t="s">
        <v>12</v>
      </c>
      <c r="Y67" s="452" t="s">
        <v>17</v>
      </c>
      <c r="Z67" s="452" t="s">
        <v>12</v>
      </c>
      <c r="AA67" s="454" t="s">
        <v>16</v>
      </c>
      <c r="AB67" s="493" t="s">
        <v>12</v>
      </c>
      <c r="AC67" s="493" t="s">
        <v>12</v>
      </c>
      <c r="AD67" s="493" t="s">
        <v>12</v>
      </c>
      <c r="AE67" s="442" t="s">
        <v>12</v>
      </c>
      <c r="AF67" s="637" t="s">
        <v>2</v>
      </c>
      <c r="AG67" s="444" t="s">
        <v>2</v>
      </c>
      <c r="AH67" s="502" t="s">
        <v>2</v>
      </c>
    </row>
    <row r="68" spans="2:34" s="32" customFormat="1" ht="13.5" customHeight="1" hidden="1" outlineLevel="1">
      <c r="B68" s="911" t="s">
        <v>98</v>
      </c>
      <c r="C68" s="449" t="s">
        <v>274</v>
      </c>
      <c r="D68" s="411">
        <v>1330000</v>
      </c>
      <c r="E68" s="412">
        <v>262500</v>
      </c>
      <c r="F68" s="413">
        <v>570000</v>
      </c>
      <c r="G68" s="413">
        <v>112500</v>
      </c>
      <c r="H68" s="620" t="s">
        <v>111</v>
      </c>
      <c r="I68" s="492" t="s">
        <v>12</v>
      </c>
      <c r="J68" s="576" t="s">
        <v>2</v>
      </c>
      <c r="K68" s="582" t="s">
        <v>2</v>
      </c>
      <c r="L68" s="450">
        <v>75</v>
      </c>
      <c r="M68" s="450">
        <v>100</v>
      </c>
      <c r="N68" s="450">
        <v>125</v>
      </c>
      <c r="O68" s="450">
        <v>0</v>
      </c>
      <c r="P68" s="451">
        <v>5000</v>
      </c>
      <c r="Q68" s="438">
        <v>7500</v>
      </c>
      <c r="R68" s="439" t="s">
        <v>2</v>
      </c>
      <c r="S68" s="440" t="s">
        <v>2</v>
      </c>
      <c r="T68" s="452" t="s">
        <v>12</v>
      </c>
      <c r="U68" s="452" t="s">
        <v>12</v>
      </c>
      <c r="V68" s="452" t="s">
        <v>12</v>
      </c>
      <c r="W68" s="414" t="s">
        <v>16</v>
      </c>
      <c r="X68" s="453" t="s">
        <v>12</v>
      </c>
      <c r="Y68" s="452" t="s">
        <v>12</v>
      </c>
      <c r="Z68" s="452" t="s">
        <v>12</v>
      </c>
      <c r="AA68" s="454" t="s">
        <v>16</v>
      </c>
      <c r="AB68" s="493" t="s">
        <v>12</v>
      </c>
      <c r="AC68" s="493" t="s">
        <v>12</v>
      </c>
      <c r="AD68" s="493" t="s">
        <v>12</v>
      </c>
      <c r="AE68" s="442" t="s">
        <v>12</v>
      </c>
      <c r="AF68" s="637" t="s">
        <v>2</v>
      </c>
      <c r="AG68" s="444" t="s">
        <v>2</v>
      </c>
      <c r="AH68" s="502" t="s">
        <v>2</v>
      </c>
    </row>
    <row r="69" spans="2:34" s="32" customFormat="1" ht="13.5" customHeight="1" hidden="1" outlineLevel="1">
      <c r="B69" s="486" t="s">
        <v>46</v>
      </c>
      <c r="C69" s="487" t="s">
        <v>106</v>
      </c>
      <c r="D69" s="488">
        <v>1455532</v>
      </c>
      <c r="E69" s="489">
        <v>680051</v>
      </c>
      <c r="F69" s="490">
        <v>5247990</v>
      </c>
      <c r="G69" s="490">
        <v>2269530</v>
      </c>
      <c r="H69" s="624" t="s">
        <v>118</v>
      </c>
      <c r="I69" s="492" t="s">
        <v>12</v>
      </c>
      <c r="J69" s="488">
        <v>159572</v>
      </c>
      <c r="K69" s="586" t="s">
        <v>2</v>
      </c>
      <c r="L69" s="494">
        <v>75</v>
      </c>
      <c r="M69" s="494">
        <v>100</v>
      </c>
      <c r="N69" s="494">
        <v>125</v>
      </c>
      <c r="O69" s="494">
        <v>0</v>
      </c>
      <c r="P69" s="592">
        <v>2500</v>
      </c>
      <c r="Q69" s="495">
        <v>5000</v>
      </c>
      <c r="R69" s="511">
        <v>7500</v>
      </c>
      <c r="S69" s="497">
        <v>15000</v>
      </c>
      <c r="T69" s="493" t="s">
        <v>12</v>
      </c>
      <c r="U69" s="493" t="s">
        <v>12</v>
      </c>
      <c r="V69" s="493" t="s">
        <v>12</v>
      </c>
      <c r="W69" s="491" t="s">
        <v>16</v>
      </c>
      <c r="X69" s="498" t="s">
        <v>12</v>
      </c>
      <c r="Y69" s="493" t="s">
        <v>12</v>
      </c>
      <c r="Z69" s="493" t="s">
        <v>12</v>
      </c>
      <c r="AA69" s="499" t="s">
        <v>16</v>
      </c>
      <c r="AB69" s="493" t="s">
        <v>12</v>
      </c>
      <c r="AC69" s="493" t="s">
        <v>12</v>
      </c>
      <c r="AD69" s="493" t="s">
        <v>12</v>
      </c>
      <c r="AE69" s="500" t="s">
        <v>12</v>
      </c>
      <c r="AF69" s="515">
        <v>14594</v>
      </c>
      <c r="AG69" s="501" t="s">
        <v>12</v>
      </c>
      <c r="AH69" s="502" t="s">
        <v>12</v>
      </c>
    </row>
    <row r="70" spans="2:34" s="32" customFormat="1" ht="13.5" customHeight="1" hidden="1" outlineLevel="1">
      <c r="B70" s="486" t="s">
        <v>46</v>
      </c>
      <c r="C70" s="487" t="s">
        <v>50</v>
      </c>
      <c r="D70" s="488">
        <v>1107175</v>
      </c>
      <c r="E70" s="489">
        <v>365298</v>
      </c>
      <c r="F70" s="490">
        <v>4149503</v>
      </c>
      <c r="G70" s="490">
        <v>1360899</v>
      </c>
      <c r="H70" s="624" t="s">
        <v>112</v>
      </c>
      <c r="I70" s="492" t="s">
        <v>12</v>
      </c>
      <c r="J70" s="488" t="s">
        <v>2</v>
      </c>
      <c r="K70" s="586" t="s">
        <v>2</v>
      </c>
      <c r="L70" s="494">
        <v>75</v>
      </c>
      <c r="M70" s="494">
        <v>100</v>
      </c>
      <c r="N70" s="494">
        <v>125</v>
      </c>
      <c r="O70" s="494">
        <v>0</v>
      </c>
      <c r="P70" s="592">
        <v>2500</v>
      </c>
      <c r="Q70" s="495">
        <v>5000</v>
      </c>
      <c r="R70" s="496" t="s">
        <v>2</v>
      </c>
      <c r="S70" s="497" t="s">
        <v>2</v>
      </c>
      <c r="T70" s="493" t="s">
        <v>12</v>
      </c>
      <c r="U70" s="493" t="s">
        <v>12</v>
      </c>
      <c r="V70" s="493" t="s">
        <v>12</v>
      </c>
      <c r="W70" s="491" t="s">
        <v>16</v>
      </c>
      <c r="X70" s="498" t="s">
        <v>12</v>
      </c>
      <c r="Y70" s="493" t="s">
        <v>12</v>
      </c>
      <c r="Z70" s="493" t="s">
        <v>12</v>
      </c>
      <c r="AA70" s="499" t="s">
        <v>16</v>
      </c>
      <c r="AB70" s="493" t="s">
        <v>12</v>
      </c>
      <c r="AC70" s="493" t="s">
        <v>12</v>
      </c>
      <c r="AD70" s="493" t="s">
        <v>12</v>
      </c>
      <c r="AE70" s="500" t="s">
        <v>12</v>
      </c>
      <c r="AF70" s="515" t="s">
        <v>2</v>
      </c>
      <c r="AG70" s="501" t="s">
        <v>2</v>
      </c>
      <c r="AH70" s="502" t="s">
        <v>2</v>
      </c>
    </row>
    <row r="71" spans="2:34" s="34" customFormat="1" ht="13.5" customHeight="1" hidden="1" outlineLevel="1">
      <c r="B71" s="486" t="s">
        <v>46</v>
      </c>
      <c r="C71" s="506" t="s">
        <v>62</v>
      </c>
      <c r="D71" s="513">
        <v>63210</v>
      </c>
      <c r="E71" s="516">
        <v>22891</v>
      </c>
      <c r="F71" s="515">
        <v>113902</v>
      </c>
      <c r="G71" s="515">
        <v>55725</v>
      </c>
      <c r="H71" s="627" t="s">
        <v>112</v>
      </c>
      <c r="I71" s="492" t="s">
        <v>12</v>
      </c>
      <c r="J71" s="513" t="s">
        <v>2</v>
      </c>
      <c r="K71" s="588" t="s">
        <v>2</v>
      </c>
      <c r="L71" s="510">
        <v>65</v>
      </c>
      <c r="M71" s="510">
        <v>85</v>
      </c>
      <c r="N71" s="510">
        <v>120</v>
      </c>
      <c r="O71" s="510">
        <v>0</v>
      </c>
      <c r="P71" s="593">
        <v>2500</v>
      </c>
      <c r="Q71" s="495">
        <v>5000</v>
      </c>
      <c r="R71" s="517" t="s">
        <v>2</v>
      </c>
      <c r="S71" s="518" t="s">
        <v>2</v>
      </c>
      <c r="T71" s="509" t="s">
        <v>12</v>
      </c>
      <c r="U71" s="509" t="s">
        <v>12</v>
      </c>
      <c r="V71" s="509" t="s">
        <v>12</v>
      </c>
      <c r="W71" s="508" t="s">
        <v>16</v>
      </c>
      <c r="X71" s="500" t="s">
        <v>12</v>
      </c>
      <c r="Y71" s="509" t="s">
        <v>12</v>
      </c>
      <c r="Z71" s="509" t="s">
        <v>12</v>
      </c>
      <c r="AA71" s="512" t="s">
        <v>16</v>
      </c>
      <c r="AB71" s="509" t="s">
        <v>12</v>
      </c>
      <c r="AC71" s="509" t="s">
        <v>12</v>
      </c>
      <c r="AD71" s="509" t="s">
        <v>12</v>
      </c>
      <c r="AE71" s="500" t="s">
        <v>12</v>
      </c>
      <c r="AF71" s="515" t="s">
        <v>2</v>
      </c>
      <c r="AG71" s="501" t="s">
        <v>2</v>
      </c>
      <c r="AH71" s="502" t="s">
        <v>2</v>
      </c>
    </row>
    <row r="72" spans="2:34" s="34" customFormat="1" ht="13.5" customHeight="1" hidden="1" outlineLevel="1">
      <c r="B72" s="486" t="s">
        <v>46</v>
      </c>
      <c r="C72" s="506" t="s">
        <v>57</v>
      </c>
      <c r="D72" s="513">
        <v>144357</v>
      </c>
      <c r="E72" s="516">
        <v>71136</v>
      </c>
      <c r="F72" s="515">
        <v>350669</v>
      </c>
      <c r="G72" s="515">
        <v>196553</v>
      </c>
      <c r="H72" s="627" t="s">
        <v>111</v>
      </c>
      <c r="I72" s="492" t="s">
        <v>12</v>
      </c>
      <c r="J72" s="513" t="s">
        <v>2</v>
      </c>
      <c r="K72" s="588" t="s">
        <v>2</v>
      </c>
      <c r="L72" s="510">
        <v>65</v>
      </c>
      <c r="M72" s="510">
        <v>85</v>
      </c>
      <c r="N72" s="510">
        <v>120</v>
      </c>
      <c r="O72" s="510">
        <v>0</v>
      </c>
      <c r="P72" s="593">
        <v>2500</v>
      </c>
      <c r="Q72" s="495">
        <v>5000</v>
      </c>
      <c r="R72" s="511">
        <v>7500</v>
      </c>
      <c r="S72" s="497">
        <v>10000</v>
      </c>
      <c r="T72" s="509" t="s">
        <v>12</v>
      </c>
      <c r="U72" s="509" t="s">
        <v>2</v>
      </c>
      <c r="V72" s="509" t="s">
        <v>2</v>
      </c>
      <c r="W72" s="508" t="s">
        <v>16</v>
      </c>
      <c r="X72" s="500" t="s">
        <v>12</v>
      </c>
      <c r="Y72" s="509" t="s">
        <v>2</v>
      </c>
      <c r="Z72" s="509" t="s">
        <v>2</v>
      </c>
      <c r="AA72" s="512" t="s">
        <v>16</v>
      </c>
      <c r="AB72" s="509" t="s">
        <v>12</v>
      </c>
      <c r="AC72" s="509" t="s">
        <v>12</v>
      </c>
      <c r="AD72" s="509" t="s">
        <v>12</v>
      </c>
      <c r="AE72" s="500" t="s">
        <v>12</v>
      </c>
      <c r="AF72" s="515">
        <v>11200</v>
      </c>
      <c r="AG72" s="501" t="s">
        <v>12</v>
      </c>
      <c r="AH72" s="502" t="s">
        <v>2</v>
      </c>
    </row>
    <row r="73" spans="2:34" s="32" customFormat="1" ht="13.5" customHeight="1" hidden="1" outlineLevel="1">
      <c r="B73" s="486" t="s">
        <v>222</v>
      </c>
      <c r="C73" s="487" t="s">
        <v>139</v>
      </c>
      <c r="D73" s="488">
        <v>80134</v>
      </c>
      <c r="E73" s="489">
        <v>45912</v>
      </c>
      <c r="F73" s="490">
        <v>133013</v>
      </c>
      <c r="G73" s="490">
        <v>80615</v>
      </c>
      <c r="H73" s="624" t="s">
        <v>140</v>
      </c>
      <c r="I73" s="844" t="s">
        <v>12</v>
      </c>
      <c r="J73" s="488" t="s">
        <v>2</v>
      </c>
      <c r="K73" s="586" t="s">
        <v>2</v>
      </c>
      <c r="L73" s="494">
        <v>65</v>
      </c>
      <c r="M73" s="494">
        <v>85</v>
      </c>
      <c r="N73" s="494">
        <v>120</v>
      </c>
      <c r="O73" s="494">
        <v>0</v>
      </c>
      <c r="P73" s="592">
        <v>2500</v>
      </c>
      <c r="Q73" s="495">
        <v>5000</v>
      </c>
      <c r="R73" s="496" t="s">
        <v>2</v>
      </c>
      <c r="S73" s="497" t="s">
        <v>2</v>
      </c>
      <c r="T73" s="493" t="s">
        <v>12</v>
      </c>
      <c r="U73" s="493" t="s">
        <v>12</v>
      </c>
      <c r="V73" s="493" t="s">
        <v>12</v>
      </c>
      <c r="W73" s="491" t="s">
        <v>16</v>
      </c>
      <c r="X73" s="498" t="s">
        <v>12</v>
      </c>
      <c r="Y73" s="493" t="s">
        <v>12</v>
      </c>
      <c r="Z73" s="493" t="s">
        <v>12</v>
      </c>
      <c r="AA73" s="499" t="s">
        <v>16</v>
      </c>
      <c r="AB73" s="493" t="s">
        <v>12</v>
      </c>
      <c r="AC73" s="493" t="s">
        <v>12</v>
      </c>
      <c r="AD73" s="493" t="s">
        <v>12</v>
      </c>
      <c r="AE73" s="500" t="s">
        <v>12</v>
      </c>
      <c r="AF73" s="515" t="s">
        <v>2</v>
      </c>
      <c r="AG73" s="501" t="s">
        <v>2</v>
      </c>
      <c r="AH73" s="502" t="s">
        <v>2</v>
      </c>
    </row>
    <row r="74" spans="2:34" s="32" customFormat="1" ht="13.5" customHeight="1" hidden="1" outlineLevel="1">
      <c r="B74" s="486" t="s">
        <v>127</v>
      </c>
      <c r="C74" s="487" t="s">
        <v>36</v>
      </c>
      <c r="D74" s="488">
        <v>2622136</v>
      </c>
      <c r="E74" s="489">
        <v>923022</v>
      </c>
      <c r="F74" s="490">
        <v>6663114</v>
      </c>
      <c r="G74" s="490">
        <v>2417282</v>
      </c>
      <c r="H74" s="624" t="s">
        <v>67</v>
      </c>
      <c r="I74" s="844" t="s">
        <v>12</v>
      </c>
      <c r="J74" s="488" t="s">
        <v>2</v>
      </c>
      <c r="K74" s="586" t="s">
        <v>2</v>
      </c>
      <c r="L74" s="494">
        <v>65</v>
      </c>
      <c r="M74" s="494">
        <v>85</v>
      </c>
      <c r="N74" s="494">
        <v>120</v>
      </c>
      <c r="O74" s="494">
        <v>0</v>
      </c>
      <c r="P74" s="592">
        <v>2500</v>
      </c>
      <c r="Q74" s="495" t="s">
        <v>120</v>
      </c>
      <c r="R74" s="496" t="s">
        <v>2</v>
      </c>
      <c r="S74" s="497" t="s">
        <v>2</v>
      </c>
      <c r="T74" s="493" t="s">
        <v>12</v>
      </c>
      <c r="U74" s="493" t="s">
        <v>12</v>
      </c>
      <c r="V74" s="493" t="s">
        <v>12</v>
      </c>
      <c r="W74" s="491" t="s">
        <v>16</v>
      </c>
      <c r="X74" s="498" t="s">
        <v>12</v>
      </c>
      <c r="Y74" s="493" t="s">
        <v>12</v>
      </c>
      <c r="Z74" s="493" t="s">
        <v>12</v>
      </c>
      <c r="AA74" s="499" t="s">
        <v>16</v>
      </c>
      <c r="AB74" s="493" t="s">
        <v>12</v>
      </c>
      <c r="AC74" s="493" t="s">
        <v>12</v>
      </c>
      <c r="AD74" s="493" t="s">
        <v>12</v>
      </c>
      <c r="AE74" s="519" t="s">
        <v>16</v>
      </c>
      <c r="AF74" s="515" t="s">
        <v>2</v>
      </c>
      <c r="AG74" s="501" t="s">
        <v>2</v>
      </c>
      <c r="AH74" s="502" t="s">
        <v>2</v>
      </c>
    </row>
    <row r="75" spans="2:34" s="32" customFormat="1" ht="13.5" customHeight="1" hidden="1" outlineLevel="1">
      <c r="B75" s="486" t="s">
        <v>127</v>
      </c>
      <c r="C75" s="487" t="s">
        <v>108</v>
      </c>
      <c r="D75" s="488">
        <v>1300841</v>
      </c>
      <c r="E75" s="489">
        <v>160182</v>
      </c>
      <c r="F75" s="490">
        <v>975603</v>
      </c>
      <c r="G75" s="490">
        <v>134551</v>
      </c>
      <c r="H75" s="624" t="s">
        <v>111</v>
      </c>
      <c r="I75" s="844" t="s">
        <v>12</v>
      </c>
      <c r="J75" s="488">
        <v>10641</v>
      </c>
      <c r="K75" s="586" t="s">
        <v>2</v>
      </c>
      <c r="L75" s="494">
        <v>65</v>
      </c>
      <c r="M75" s="494">
        <v>85</v>
      </c>
      <c r="N75" s="494">
        <v>120</v>
      </c>
      <c r="O75" s="494">
        <v>0</v>
      </c>
      <c r="P75" s="592">
        <v>2500</v>
      </c>
      <c r="Q75" s="495">
        <v>5000</v>
      </c>
      <c r="R75" s="511">
        <v>7500</v>
      </c>
      <c r="S75" s="497">
        <v>10000</v>
      </c>
      <c r="T75" s="493" t="s">
        <v>12</v>
      </c>
      <c r="U75" s="493" t="s">
        <v>12</v>
      </c>
      <c r="V75" s="493" t="s">
        <v>12</v>
      </c>
      <c r="W75" s="491" t="s">
        <v>16</v>
      </c>
      <c r="X75" s="498" t="s">
        <v>12</v>
      </c>
      <c r="Y75" s="493" t="s">
        <v>12</v>
      </c>
      <c r="Z75" s="493" t="s">
        <v>12</v>
      </c>
      <c r="AA75" s="499" t="s">
        <v>16</v>
      </c>
      <c r="AB75" s="493" t="s">
        <v>12</v>
      </c>
      <c r="AC75" s="493" t="s">
        <v>12</v>
      </c>
      <c r="AD75" s="493" t="s">
        <v>12</v>
      </c>
      <c r="AE75" s="500" t="s">
        <v>12</v>
      </c>
      <c r="AF75" s="515">
        <v>688</v>
      </c>
      <c r="AG75" s="501" t="s">
        <v>12</v>
      </c>
      <c r="AH75" s="502" t="s">
        <v>12</v>
      </c>
    </row>
    <row r="76" spans="2:34" s="32" customFormat="1" ht="13.5" customHeight="1" hidden="1" outlineLevel="1">
      <c r="B76" s="486" t="s">
        <v>127</v>
      </c>
      <c r="C76" s="487" t="s">
        <v>136</v>
      </c>
      <c r="D76" s="488">
        <v>1200000</v>
      </c>
      <c r="E76" s="489">
        <v>350000</v>
      </c>
      <c r="F76" s="490">
        <v>600000</v>
      </c>
      <c r="G76" s="490">
        <v>175000</v>
      </c>
      <c r="H76" s="624" t="s">
        <v>111</v>
      </c>
      <c r="I76" s="844" t="s">
        <v>12</v>
      </c>
      <c r="J76" s="488" t="s">
        <v>2</v>
      </c>
      <c r="K76" s="586" t="s">
        <v>2</v>
      </c>
      <c r="L76" s="494">
        <v>65</v>
      </c>
      <c r="M76" s="494">
        <v>85</v>
      </c>
      <c r="N76" s="494">
        <v>120</v>
      </c>
      <c r="O76" s="494">
        <v>0</v>
      </c>
      <c r="P76" s="592">
        <v>2500</v>
      </c>
      <c r="Q76" s="495" t="s">
        <v>120</v>
      </c>
      <c r="R76" s="496" t="s">
        <v>2</v>
      </c>
      <c r="S76" s="497" t="s">
        <v>2</v>
      </c>
      <c r="T76" s="493" t="s">
        <v>12</v>
      </c>
      <c r="U76" s="493" t="s">
        <v>17</v>
      </c>
      <c r="V76" s="493" t="s">
        <v>12</v>
      </c>
      <c r="W76" s="491" t="s">
        <v>16</v>
      </c>
      <c r="X76" s="498" t="s">
        <v>12</v>
      </c>
      <c r="Y76" s="493" t="s">
        <v>17</v>
      </c>
      <c r="Z76" s="493" t="s">
        <v>12</v>
      </c>
      <c r="AA76" s="499" t="s">
        <v>16</v>
      </c>
      <c r="AB76" s="493" t="s">
        <v>12</v>
      </c>
      <c r="AC76" s="493" t="s">
        <v>12</v>
      </c>
      <c r="AD76" s="493" t="s">
        <v>12</v>
      </c>
      <c r="AE76" s="519" t="s">
        <v>120</v>
      </c>
      <c r="AF76" s="515" t="s">
        <v>2</v>
      </c>
      <c r="AG76" s="501" t="s">
        <v>2</v>
      </c>
      <c r="AH76" s="502" t="s">
        <v>2</v>
      </c>
    </row>
    <row r="77" spans="2:34" s="32" customFormat="1" ht="13.5" customHeight="1" hidden="1" outlineLevel="1">
      <c r="B77" s="486" t="s">
        <v>1</v>
      </c>
      <c r="C77" s="487" t="s">
        <v>33</v>
      </c>
      <c r="D77" s="488">
        <v>1355032</v>
      </c>
      <c r="E77" s="489">
        <v>135949</v>
      </c>
      <c r="F77" s="490">
        <v>1477287</v>
      </c>
      <c r="G77" s="490">
        <v>232976</v>
      </c>
      <c r="H77" s="624" t="s">
        <v>68</v>
      </c>
      <c r="I77" s="844" t="s">
        <v>12</v>
      </c>
      <c r="J77" s="488" t="s">
        <v>2</v>
      </c>
      <c r="K77" s="586" t="s">
        <v>2</v>
      </c>
      <c r="L77" s="494">
        <v>65</v>
      </c>
      <c r="M77" s="494">
        <v>85</v>
      </c>
      <c r="N77" s="494">
        <v>120</v>
      </c>
      <c r="O77" s="494">
        <v>0</v>
      </c>
      <c r="P77" s="592">
        <v>2500</v>
      </c>
      <c r="Q77" s="495" t="s">
        <v>2</v>
      </c>
      <c r="R77" s="496" t="s">
        <v>2</v>
      </c>
      <c r="S77" s="497" t="s">
        <v>2</v>
      </c>
      <c r="T77" s="493" t="s">
        <v>12</v>
      </c>
      <c r="U77" s="493" t="s">
        <v>17</v>
      </c>
      <c r="V77" s="493" t="s">
        <v>12</v>
      </c>
      <c r="W77" s="491" t="s">
        <v>16</v>
      </c>
      <c r="X77" s="498" t="s">
        <v>12</v>
      </c>
      <c r="Y77" s="493" t="s">
        <v>17</v>
      </c>
      <c r="Z77" s="493" t="s">
        <v>12</v>
      </c>
      <c r="AA77" s="499" t="s">
        <v>16</v>
      </c>
      <c r="AB77" s="493" t="s">
        <v>12</v>
      </c>
      <c r="AC77" s="493" t="s">
        <v>12</v>
      </c>
      <c r="AD77" s="493" t="s">
        <v>12</v>
      </c>
      <c r="AE77" s="495" t="s">
        <v>2</v>
      </c>
      <c r="AF77" s="515" t="s">
        <v>2</v>
      </c>
      <c r="AG77" s="501" t="s">
        <v>2</v>
      </c>
      <c r="AH77" s="502" t="s">
        <v>2</v>
      </c>
    </row>
    <row r="78" spans="2:34" s="32" customFormat="1" ht="13.5" customHeight="1" hidden="1" outlineLevel="1">
      <c r="B78" s="486" t="s">
        <v>1</v>
      </c>
      <c r="C78" s="487" t="s">
        <v>53</v>
      </c>
      <c r="D78" s="488">
        <v>709789</v>
      </c>
      <c r="E78" s="489">
        <v>124462</v>
      </c>
      <c r="F78" s="490">
        <v>786313</v>
      </c>
      <c r="G78" s="490">
        <v>230013</v>
      </c>
      <c r="H78" s="624" t="s">
        <v>111</v>
      </c>
      <c r="I78" s="844" t="s">
        <v>12</v>
      </c>
      <c r="J78" s="488" t="s">
        <v>2</v>
      </c>
      <c r="K78" s="586" t="s">
        <v>2</v>
      </c>
      <c r="L78" s="494">
        <v>65</v>
      </c>
      <c r="M78" s="494">
        <v>85</v>
      </c>
      <c r="N78" s="494">
        <v>120</v>
      </c>
      <c r="O78" s="494">
        <v>0</v>
      </c>
      <c r="P78" s="592">
        <v>2500</v>
      </c>
      <c r="Q78" s="495" t="s">
        <v>120</v>
      </c>
      <c r="R78" s="496" t="s">
        <v>2</v>
      </c>
      <c r="S78" s="497" t="s">
        <v>2</v>
      </c>
      <c r="T78" s="493" t="s">
        <v>12</v>
      </c>
      <c r="U78" s="493" t="s">
        <v>17</v>
      </c>
      <c r="V78" s="493" t="s">
        <v>12</v>
      </c>
      <c r="W78" s="491" t="s">
        <v>16</v>
      </c>
      <c r="X78" s="498" t="s">
        <v>12</v>
      </c>
      <c r="Y78" s="493" t="s">
        <v>17</v>
      </c>
      <c r="Z78" s="493" t="s">
        <v>12</v>
      </c>
      <c r="AA78" s="499" t="s">
        <v>16</v>
      </c>
      <c r="AB78" s="493" t="s">
        <v>12</v>
      </c>
      <c r="AC78" s="493" t="s">
        <v>12</v>
      </c>
      <c r="AD78" s="493" t="s">
        <v>12</v>
      </c>
      <c r="AE78" s="519" t="s">
        <v>16</v>
      </c>
      <c r="AF78" s="501" t="s">
        <v>2</v>
      </c>
      <c r="AG78" s="501" t="s">
        <v>2</v>
      </c>
      <c r="AH78" s="502" t="s">
        <v>2</v>
      </c>
    </row>
    <row r="79" spans="2:34" s="32" customFormat="1" ht="13.5" customHeight="1" hidden="1" outlineLevel="1">
      <c r="B79" s="486" t="s">
        <v>1</v>
      </c>
      <c r="C79" s="487" t="s">
        <v>54</v>
      </c>
      <c r="D79" s="488">
        <v>766972</v>
      </c>
      <c r="E79" s="489">
        <v>146721</v>
      </c>
      <c r="F79" s="490">
        <v>504454</v>
      </c>
      <c r="G79" s="490">
        <v>116281</v>
      </c>
      <c r="H79" s="624" t="s">
        <v>111</v>
      </c>
      <c r="I79" s="844" t="s">
        <v>12</v>
      </c>
      <c r="J79" s="488" t="s">
        <v>2</v>
      </c>
      <c r="K79" s="586" t="s">
        <v>2</v>
      </c>
      <c r="L79" s="494">
        <v>65</v>
      </c>
      <c r="M79" s="494">
        <v>85</v>
      </c>
      <c r="N79" s="494">
        <v>120</v>
      </c>
      <c r="O79" s="494">
        <v>0</v>
      </c>
      <c r="P79" s="592">
        <v>2500</v>
      </c>
      <c r="Q79" s="495" t="s">
        <v>120</v>
      </c>
      <c r="R79" s="496" t="s">
        <v>2</v>
      </c>
      <c r="S79" s="497" t="s">
        <v>2</v>
      </c>
      <c r="T79" s="493" t="s">
        <v>12</v>
      </c>
      <c r="U79" s="493" t="s">
        <v>17</v>
      </c>
      <c r="V79" s="493" t="s">
        <v>12</v>
      </c>
      <c r="W79" s="491" t="s">
        <v>16</v>
      </c>
      <c r="X79" s="498" t="s">
        <v>12</v>
      </c>
      <c r="Y79" s="493" t="s">
        <v>17</v>
      </c>
      <c r="Z79" s="493" t="s">
        <v>12</v>
      </c>
      <c r="AA79" s="499" t="s">
        <v>16</v>
      </c>
      <c r="AB79" s="493" t="s">
        <v>12</v>
      </c>
      <c r="AC79" s="493" t="s">
        <v>12</v>
      </c>
      <c r="AD79" s="493" t="s">
        <v>12</v>
      </c>
      <c r="AE79" s="519" t="s">
        <v>16</v>
      </c>
      <c r="AF79" s="501" t="s">
        <v>2</v>
      </c>
      <c r="AG79" s="501" t="s">
        <v>2</v>
      </c>
      <c r="AH79" s="502" t="s">
        <v>2</v>
      </c>
    </row>
    <row r="80" spans="2:34" s="32" customFormat="1" ht="13.5" customHeight="1" hidden="1" outlineLevel="1">
      <c r="B80" s="486" t="s">
        <v>1</v>
      </c>
      <c r="C80" s="487" t="s">
        <v>47</v>
      </c>
      <c r="D80" s="488">
        <v>87708.0252</v>
      </c>
      <c r="E80" s="489">
        <v>42769.3888</v>
      </c>
      <c r="F80" s="490">
        <v>124691</v>
      </c>
      <c r="G80" s="490">
        <v>118672</v>
      </c>
      <c r="H80" s="624" t="s">
        <v>111</v>
      </c>
      <c r="I80" s="844" t="s">
        <v>12</v>
      </c>
      <c r="J80" s="488" t="s">
        <v>2</v>
      </c>
      <c r="K80" s="586" t="s">
        <v>2</v>
      </c>
      <c r="L80" s="494">
        <v>75</v>
      </c>
      <c r="M80" s="494">
        <v>100</v>
      </c>
      <c r="N80" s="494">
        <v>125</v>
      </c>
      <c r="O80" s="494">
        <v>0</v>
      </c>
      <c r="P80" s="592">
        <v>2500</v>
      </c>
      <c r="Q80" s="495">
        <v>5000</v>
      </c>
      <c r="R80" s="496">
        <v>7500</v>
      </c>
      <c r="S80" s="497" t="s">
        <v>2</v>
      </c>
      <c r="T80" s="493" t="s">
        <v>12</v>
      </c>
      <c r="U80" s="493" t="s">
        <v>12</v>
      </c>
      <c r="V80" s="493" t="s">
        <v>12</v>
      </c>
      <c r="W80" s="491" t="s">
        <v>16</v>
      </c>
      <c r="X80" s="498" t="s">
        <v>12</v>
      </c>
      <c r="Y80" s="493" t="s">
        <v>12</v>
      </c>
      <c r="Z80" s="493" t="s">
        <v>12</v>
      </c>
      <c r="AA80" s="499" t="s">
        <v>16</v>
      </c>
      <c r="AB80" s="493" t="s">
        <v>12</v>
      </c>
      <c r="AC80" s="493" t="s">
        <v>12</v>
      </c>
      <c r="AD80" s="493" t="s">
        <v>12</v>
      </c>
      <c r="AE80" s="519" t="s">
        <v>16</v>
      </c>
      <c r="AF80" s="501">
        <v>9200</v>
      </c>
      <c r="AG80" s="501" t="s">
        <v>12</v>
      </c>
      <c r="AH80" s="502" t="s">
        <v>12</v>
      </c>
    </row>
    <row r="81" spans="2:34" s="32" customFormat="1" ht="13.5" customHeight="1" hidden="1" outlineLevel="1">
      <c r="B81" s="486" t="s">
        <v>1</v>
      </c>
      <c r="C81" s="487" t="s">
        <v>34</v>
      </c>
      <c r="D81" s="488">
        <v>269037</v>
      </c>
      <c r="E81" s="489">
        <v>22853</v>
      </c>
      <c r="F81" s="490">
        <v>79222</v>
      </c>
      <c r="G81" s="490">
        <v>10551</v>
      </c>
      <c r="H81" s="624" t="s">
        <v>111</v>
      </c>
      <c r="I81" s="844" t="s">
        <v>12</v>
      </c>
      <c r="J81" s="488" t="s">
        <v>2</v>
      </c>
      <c r="K81" s="586" t="s">
        <v>2</v>
      </c>
      <c r="L81" s="494">
        <v>65</v>
      </c>
      <c r="M81" s="494">
        <v>85</v>
      </c>
      <c r="N81" s="494">
        <v>120</v>
      </c>
      <c r="O81" s="494">
        <v>0</v>
      </c>
      <c r="P81" s="592">
        <v>2500</v>
      </c>
      <c r="Q81" s="495" t="s">
        <v>120</v>
      </c>
      <c r="R81" s="496" t="s">
        <v>2</v>
      </c>
      <c r="S81" s="497" t="s">
        <v>2</v>
      </c>
      <c r="T81" s="493" t="s">
        <v>12</v>
      </c>
      <c r="U81" s="493" t="s">
        <v>17</v>
      </c>
      <c r="V81" s="493" t="s">
        <v>12</v>
      </c>
      <c r="W81" s="491" t="s">
        <v>16</v>
      </c>
      <c r="X81" s="498" t="s">
        <v>12</v>
      </c>
      <c r="Y81" s="493" t="s">
        <v>17</v>
      </c>
      <c r="Z81" s="493" t="s">
        <v>12</v>
      </c>
      <c r="AA81" s="499" t="s">
        <v>16</v>
      </c>
      <c r="AB81" s="493" t="s">
        <v>12</v>
      </c>
      <c r="AC81" s="493" t="s">
        <v>12</v>
      </c>
      <c r="AD81" s="493" t="s">
        <v>12</v>
      </c>
      <c r="AE81" s="519" t="s">
        <v>16</v>
      </c>
      <c r="AF81" s="501" t="s">
        <v>2</v>
      </c>
      <c r="AG81" s="501" t="s">
        <v>2</v>
      </c>
      <c r="AH81" s="502" t="s">
        <v>2</v>
      </c>
    </row>
    <row r="82" spans="2:34" s="32" customFormat="1" ht="13.5" customHeight="1" hidden="1" outlineLevel="1">
      <c r="B82" s="486" t="s">
        <v>1</v>
      </c>
      <c r="C82" s="487" t="s">
        <v>55</v>
      </c>
      <c r="D82" s="488">
        <v>140957</v>
      </c>
      <c r="E82" s="489">
        <v>30959</v>
      </c>
      <c r="F82" s="490">
        <v>26146</v>
      </c>
      <c r="G82" s="490">
        <v>5845</v>
      </c>
      <c r="H82" s="624" t="s">
        <v>111</v>
      </c>
      <c r="I82" s="844" t="s">
        <v>12</v>
      </c>
      <c r="J82" s="488" t="s">
        <v>2</v>
      </c>
      <c r="K82" s="586" t="s">
        <v>2</v>
      </c>
      <c r="L82" s="494">
        <v>65</v>
      </c>
      <c r="M82" s="494">
        <v>85</v>
      </c>
      <c r="N82" s="494">
        <v>120</v>
      </c>
      <c r="O82" s="494">
        <v>0</v>
      </c>
      <c r="P82" s="592">
        <v>2500</v>
      </c>
      <c r="Q82" s="495" t="s">
        <v>120</v>
      </c>
      <c r="R82" s="496" t="s">
        <v>2</v>
      </c>
      <c r="S82" s="497" t="s">
        <v>2</v>
      </c>
      <c r="T82" s="493" t="s">
        <v>12</v>
      </c>
      <c r="U82" s="493" t="s">
        <v>17</v>
      </c>
      <c r="V82" s="493" t="s">
        <v>12</v>
      </c>
      <c r="W82" s="491" t="s">
        <v>16</v>
      </c>
      <c r="X82" s="498" t="s">
        <v>12</v>
      </c>
      <c r="Y82" s="493" t="s">
        <v>17</v>
      </c>
      <c r="Z82" s="493" t="s">
        <v>12</v>
      </c>
      <c r="AA82" s="499" t="s">
        <v>16</v>
      </c>
      <c r="AB82" s="493" t="s">
        <v>12</v>
      </c>
      <c r="AC82" s="493" t="s">
        <v>12</v>
      </c>
      <c r="AD82" s="493" t="s">
        <v>12</v>
      </c>
      <c r="AE82" s="519" t="s">
        <v>16</v>
      </c>
      <c r="AF82" s="501" t="s">
        <v>2</v>
      </c>
      <c r="AG82" s="501" t="s">
        <v>2</v>
      </c>
      <c r="AH82" s="502" t="s">
        <v>2</v>
      </c>
    </row>
    <row r="83" spans="2:34" s="32" customFormat="1" ht="13.5" customHeight="1" hidden="1" outlineLevel="1">
      <c r="B83" s="486" t="s">
        <v>1</v>
      </c>
      <c r="C83" s="487" t="s">
        <v>191</v>
      </c>
      <c r="D83" s="488">
        <v>140957</v>
      </c>
      <c r="E83" s="489">
        <v>59166</v>
      </c>
      <c r="F83" s="490">
        <v>164414</v>
      </c>
      <c r="G83" s="490">
        <v>93914</v>
      </c>
      <c r="H83" s="624" t="s">
        <v>196</v>
      </c>
      <c r="I83" s="844" t="s">
        <v>12</v>
      </c>
      <c r="J83" s="488">
        <v>137</v>
      </c>
      <c r="K83" s="586">
        <v>0</v>
      </c>
      <c r="L83" s="494">
        <v>65</v>
      </c>
      <c r="M83" s="494">
        <v>85</v>
      </c>
      <c r="N83" s="494">
        <v>120</v>
      </c>
      <c r="O83" s="494">
        <v>0</v>
      </c>
      <c r="P83" s="592">
        <v>2500</v>
      </c>
      <c r="Q83" s="495" t="s">
        <v>120</v>
      </c>
      <c r="R83" s="496" t="s">
        <v>2</v>
      </c>
      <c r="S83" s="497" t="s">
        <v>2</v>
      </c>
      <c r="T83" s="493" t="s">
        <v>12</v>
      </c>
      <c r="U83" s="493" t="s">
        <v>17</v>
      </c>
      <c r="V83" s="493" t="s">
        <v>12</v>
      </c>
      <c r="W83" s="491" t="s">
        <v>16</v>
      </c>
      <c r="X83" s="498" t="s">
        <v>12</v>
      </c>
      <c r="Y83" s="493" t="s">
        <v>17</v>
      </c>
      <c r="Z83" s="493" t="s">
        <v>12</v>
      </c>
      <c r="AA83" s="499" t="s">
        <v>16</v>
      </c>
      <c r="AB83" s="493" t="s">
        <v>12</v>
      </c>
      <c r="AC83" s="493" t="s">
        <v>12</v>
      </c>
      <c r="AD83" s="493" t="s">
        <v>12</v>
      </c>
      <c r="AE83" s="500" t="s">
        <v>12</v>
      </c>
      <c r="AF83" s="501" t="s">
        <v>2</v>
      </c>
      <c r="AG83" s="501" t="s">
        <v>2</v>
      </c>
      <c r="AH83" s="502" t="s">
        <v>2</v>
      </c>
    </row>
    <row r="84" spans="2:34" s="32" customFormat="1" ht="13.5" customHeight="1" hidden="1" outlineLevel="1">
      <c r="B84" s="486" t="s">
        <v>1</v>
      </c>
      <c r="C84" s="487" t="s">
        <v>35</v>
      </c>
      <c r="D84" s="488">
        <v>107580</v>
      </c>
      <c r="E84" s="489">
        <v>40308</v>
      </c>
      <c r="F84" s="490">
        <v>160201</v>
      </c>
      <c r="G84" s="490">
        <v>49927</v>
      </c>
      <c r="H84" s="624" t="s">
        <v>111</v>
      </c>
      <c r="I84" s="844" t="s">
        <v>12</v>
      </c>
      <c r="J84" s="488" t="s">
        <v>2</v>
      </c>
      <c r="K84" s="586" t="s">
        <v>2</v>
      </c>
      <c r="L84" s="494">
        <v>65</v>
      </c>
      <c r="M84" s="494">
        <v>85</v>
      </c>
      <c r="N84" s="494">
        <v>120</v>
      </c>
      <c r="O84" s="494">
        <v>0</v>
      </c>
      <c r="P84" s="592">
        <v>2500</v>
      </c>
      <c r="Q84" s="495">
        <v>5000</v>
      </c>
      <c r="R84" s="496" t="s">
        <v>2</v>
      </c>
      <c r="S84" s="497" t="s">
        <v>2</v>
      </c>
      <c r="T84" s="493" t="s">
        <v>12</v>
      </c>
      <c r="U84" s="493" t="s">
        <v>12</v>
      </c>
      <c r="V84" s="493" t="s">
        <v>12</v>
      </c>
      <c r="W84" s="491" t="s">
        <v>16</v>
      </c>
      <c r="X84" s="498" t="s">
        <v>12</v>
      </c>
      <c r="Y84" s="493" t="s">
        <v>12</v>
      </c>
      <c r="Z84" s="493" t="s">
        <v>12</v>
      </c>
      <c r="AA84" s="499" t="s">
        <v>16</v>
      </c>
      <c r="AB84" s="493" t="s">
        <v>12</v>
      </c>
      <c r="AC84" s="493" t="s">
        <v>12</v>
      </c>
      <c r="AD84" s="493" t="s">
        <v>12</v>
      </c>
      <c r="AE84" s="519" t="s">
        <v>16</v>
      </c>
      <c r="AF84" s="501" t="s">
        <v>2</v>
      </c>
      <c r="AG84" s="501" t="s">
        <v>2</v>
      </c>
      <c r="AH84" s="502" t="s">
        <v>2</v>
      </c>
    </row>
    <row r="85" spans="2:34" s="32" customFormat="1" ht="13.5" customHeight="1" hidden="1" outlineLevel="1">
      <c r="B85" s="486" t="s">
        <v>1</v>
      </c>
      <c r="C85" s="487" t="s">
        <v>56</v>
      </c>
      <c r="D85" s="488">
        <v>2940</v>
      </c>
      <c r="E85" s="489">
        <v>1432</v>
      </c>
      <c r="F85" s="490">
        <v>1721</v>
      </c>
      <c r="G85" s="490">
        <v>716</v>
      </c>
      <c r="H85" s="624" t="s">
        <v>111</v>
      </c>
      <c r="I85" s="844" t="s">
        <v>12</v>
      </c>
      <c r="J85" s="488" t="s">
        <v>2</v>
      </c>
      <c r="K85" s="586" t="s">
        <v>2</v>
      </c>
      <c r="L85" s="494">
        <v>65</v>
      </c>
      <c r="M85" s="494">
        <v>85</v>
      </c>
      <c r="N85" s="494">
        <v>120</v>
      </c>
      <c r="O85" s="494">
        <v>0</v>
      </c>
      <c r="P85" s="592">
        <v>2500</v>
      </c>
      <c r="Q85" s="495" t="s">
        <v>120</v>
      </c>
      <c r="R85" s="496" t="s">
        <v>2</v>
      </c>
      <c r="S85" s="497" t="s">
        <v>2</v>
      </c>
      <c r="T85" s="493" t="s">
        <v>12</v>
      </c>
      <c r="U85" s="493" t="s">
        <v>17</v>
      </c>
      <c r="V85" s="493" t="s">
        <v>17</v>
      </c>
      <c r="W85" s="491" t="s">
        <v>16</v>
      </c>
      <c r="X85" s="498" t="s">
        <v>12</v>
      </c>
      <c r="Y85" s="493" t="s">
        <v>17</v>
      </c>
      <c r="Z85" s="493" t="s">
        <v>17</v>
      </c>
      <c r="AA85" s="499" t="s">
        <v>16</v>
      </c>
      <c r="AB85" s="493" t="s">
        <v>12</v>
      </c>
      <c r="AC85" s="493" t="s">
        <v>12</v>
      </c>
      <c r="AD85" s="493" t="s">
        <v>12</v>
      </c>
      <c r="AE85" s="519" t="s">
        <v>16</v>
      </c>
      <c r="AF85" s="501" t="s">
        <v>2</v>
      </c>
      <c r="AG85" s="501" t="s">
        <v>2</v>
      </c>
      <c r="AH85" s="502" t="s">
        <v>2</v>
      </c>
    </row>
    <row r="86" spans="2:34" s="32" customFormat="1" ht="13.5" customHeight="1" hidden="1" outlineLevel="1">
      <c r="B86" s="486" t="s">
        <v>1</v>
      </c>
      <c r="C86" s="487" t="s">
        <v>138</v>
      </c>
      <c r="D86" s="488">
        <v>576611.2494999999</v>
      </c>
      <c r="E86" s="489">
        <v>273316.344</v>
      </c>
      <c r="F86" s="490">
        <v>481973.7505000001</v>
      </c>
      <c r="G86" s="490">
        <v>319303.656</v>
      </c>
      <c r="H86" s="624" t="s">
        <v>150</v>
      </c>
      <c r="I86" s="844" t="s">
        <v>12</v>
      </c>
      <c r="J86" s="488">
        <v>282407</v>
      </c>
      <c r="K86" s="586">
        <v>0</v>
      </c>
      <c r="L86" s="494">
        <v>65</v>
      </c>
      <c r="M86" s="494">
        <v>85</v>
      </c>
      <c r="N86" s="494">
        <v>120</v>
      </c>
      <c r="O86" s="494">
        <v>0</v>
      </c>
      <c r="P86" s="592">
        <v>2500</v>
      </c>
      <c r="Q86" s="495" t="s">
        <v>120</v>
      </c>
      <c r="R86" s="496" t="s">
        <v>2</v>
      </c>
      <c r="S86" s="497" t="s">
        <v>2</v>
      </c>
      <c r="T86" s="493" t="s">
        <v>12</v>
      </c>
      <c r="U86" s="493" t="s">
        <v>12</v>
      </c>
      <c r="V86" s="493" t="s">
        <v>12</v>
      </c>
      <c r="W86" s="491" t="s">
        <v>16</v>
      </c>
      <c r="X86" s="498" t="s">
        <v>12</v>
      </c>
      <c r="Y86" s="493" t="s">
        <v>12</v>
      </c>
      <c r="Z86" s="493" t="s">
        <v>12</v>
      </c>
      <c r="AA86" s="499" t="s">
        <v>16</v>
      </c>
      <c r="AB86" s="493" t="s">
        <v>12</v>
      </c>
      <c r="AC86" s="493" t="s">
        <v>12</v>
      </c>
      <c r="AD86" s="493" t="s">
        <v>12</v>
      </c>
      <c r="AE86" s="500" t="s">
        <v>12</v>
      </c>
      <c r="AF86" s="501" t="s">
        <v>2</v>
      </c>
      <c r="AG86" s="501" t="s">
        <v>2</v>
      </c>
      <c r="AH86" s="502" t="s">
        <v>2</v>
      </c>
    </row>
    <row r="87" spans="2:34" s="32" customFormat="1" ht="13.5" customHeight="1" hidden="1" outlineLevel="1">
      <c r="B87" s="486" t="s">
        <v>1</v>
      </c>
      <c r="C87" s="487" t="s">
        <v>137</v>
      </c>
      <c r="D87" s="488">
        <v>178282.0312</v>
      </c>
      <c r="E87" s="489">
        <v>89631.136</v>
      </c>
      <c r="F87" s="490">
        <v>300455.96880000003</v>
      </c>
      <c r="G87" s="490">
        <v>145312.864</v>
      </c>
      <c r="H87" s="624" t="s">
        <v>149</v>
      </c>
      <c r="I87" s="844" t="s">
        <v>12</v>
      </c>
      <c r="J87" s="488">
        <v>88610</v>
      </c>
      <c r="K87" s="586">
        <v>0</v>
      </c>
      <c r="L87" s="494">
        <v>65</v>
      </c>
      <c r="M87" s="494">
        <v>85</v>
      </c>
      <c r="N87" s="494">
        <v>120</v>
      </c>
      <c r="O87" s="494">
        <v>0</v>
      </c>
      <c r="P87" s="592">
        <v>2500</v>
      </c>
      <c r="Q87" s="495" t="s">
        <v>120</v>
      </c>
      <c r="R87" s="496" t="s">
        <v>2</v>
      </c>
      <c r="S87" s="497" t="s">
        <v>2</v>
      </c>
      <c r="T87" s="493" t="s">
        <v>12</v>
      </c>
      <c r="U87" s="493" t="s">
        <v>12</v>
      </c>
      <c r="V87" s="493" t="s">
        <v>12</v>
      </c>
      <c r="W87" s="491" t="s">
        <v>16</v>
      </c>
      <c r="X87" s="498" t="s">
        <v>12</v>
      </c>
      <c r="Y87" s="493" t="s">
        <v>12</v>
      </c>
      <c r="Z87" s="493" t="s">
        <v>12</v>
      </c>
      <c r="AA87" s="499" t="s">
        <v>16</v>
      </c>
      <c r="AB87" s="493" t="s">
        <v>12</v>
      </c>
      <c r="AC87" s="493" t="s">
        <v>12</v>
      </c>
      <c r="AD87" s="493" t="s">
        <v>12</v>
      </c>
      <c r="AE87" s="500" t="s">
        <v>12</v>
      </c>
      <c r="AF87" s="501" t="s">
        <v>2</v>
      </c>
      <c r="AG87" s="501" t="s">
        <v>2</v>
      </c>
      <c r="AH87" s="502" t="s">
        <v>2</v>
      </c>
    </row>
    <row r="88" spans="2:34" s="32" customFormat="1" ht="13.5" customHeight="1" hidden="1" outlineLevel="1">
      <c r="B88" s="486" t="s">
        <v>1</v>
      </c>
      <c r="C88" s="487" t="s">
        <v>162</v>
      </c>
      <c r="D88" s="488">
        <v>155584.631</v>
      </c>
      <c r="E88" s="489">
        <v>88793.4212</v>
      </c>
      <c r="F88" s="490">
        <v>251385.369</v>
      </c>
      <c r="G88" s="490">
        <v>140765.57880000002</v>
      </c>
      <c r="H88" s="624" t="s">
        <v>197</v>
      </c>
      <c r="I88" s="844" t="s">
        <v>12</v>
      </c>
      <c r="J88" s="488">
        <v>87415</v>
      </c>
      <c r="K88" s="586">
        <v>0</v>
      </c>
      <c r="L88" s="494">
        <v>65</v>
      </c>
      <c r="M88" s="494">
        <v>85</v>
      </c>
      <c r="N88" s="494">
        <v>120</v>
      </c>
      <c r="O88" s="494">
        <v>0</v>
      </c>
      <c r="P88" s="592">
        <v>2500</v>
      </c>
      <c r="Q88" s="495" t="s">
        <v>120</v>
      </c>
      <c r="R88" s="496" t="s">
        <v>2</v>
      </c>
      <c r="S88" s="497" t="s">
        <v>2</v>
      </c>
      <c r="T88" s="493" t="s">
        <v>12</v>
      </c>
      <c r="U88" s="493" t="s">
        <v>12</v>
      </c>
      <c r="V88" s="493" t="s">
        <v>12</v>
      </c>
      <c r="W88" s="491" t="s">
        <v>16</v>
      </c>
      <c r="X88" s="498" t="s">
        <v>12</v>
      </c>
      <c r="Y88" s="493" t="s">
        <v>12</v>
      </c>
      <c r="Z88" s="493" t="s">
        <v>12</v>
      </c>
      <c r="AA88" s="499" t="s">
        <v>16</v>
      </c>
      <c r="AB88" s="493" t="s">
        <v>12</v>
      </c>
      <c r="AC88" s="493" t="s">
        <v>12</v>
      </c>
      <c r="AD88" s="493" t="s">
        <v>12</v>
      </c>
      <c r="AE88" s="500" t="s">
        <v>12</v>
      </c>
      <c r="AF88" s="501" t="s">
        <v>2</v>
      </c>
      <c r="AG88" s="501" t="s">
        <v>2</v>
      </c>
      <c r="AH88" s="502" t="s">
        <v>2</v>
      </c>
    </row>
    <row r="89" spans="2:34" s="32" customFormat="1" ht="13.5" customHeight="1" hidden="1" outlineLevel="1">
      <c r="B89" s="486" t="s">
        <v>1</v>
      </c>
      <c r="C89" s="487" t="s">
        <v>159</v>
      </c>
      <c r="D89" s="488">
        <v>122979.2355</v>
      </c>
      <c r="E89" s="489">
        <v>74950.98</v>
      </c>
      <c r="F89" s="490">
        <v>145475.7645</v>
      </c>
      <c r="G89" s="490">
        <v>87809.02</v>
      </c>
      <c r="H89" s="624" t="s">
        <v>198</v>
      </c>
      <c r="I89" s="844" t="s">
        <v>12</v>
      </c>
      <c r="J89" s="488" t="s">
        <v>2</v>
      </c>
      <c r="K89" s="586">
        <v>0</v>
      </c>
      <c r="L89" s="494">
        <v>65</v>
      </c>
      <c r="M89" s="494">
        <v>85</v>
      </c>
      <c r="N89" s="494">
        <v>120</v>
      </c>
      <c r="O89" s="494">
        <v>0</v>
      </c>
      <c r="P89" s="592">
        <v>2500</v>
      </c>
      <c r="Q89" s="495" t="s">
        <v>120</v>
      </c>
      <c r="R89" s="496" t="s">
        <v>2</v>
      </c>
      <c r="S89" s="497" t="s">
        <v>2</v>
      </c>
      <c r="T89" s="493" t="s">
        <v>12</v>
      </c>
      <c r="U89" s="493" t="s">
        <v>12</v>
      </c>
      <c r="V89" s="493" t="s">
        <v>12</v>
      </c>
      <c r="W89" s="491" t="s">
        <v>16</v>
      </c>
      <c r="X89" s="498" t="s">
        <v>12</v>
      </c>
      <c r="Y89" s="493" t="s">
        <v>12</v>
      </c>
      <c r="Z89" s="493" t="s">
        <v>12</v>
      </c>
      <c r="AA89" s="499" t="s">
        <v>16</v>
      </c>
      <c r="AB89" s="493" t="s">
        <v>12</v>
      </c>
      <c r="AC89" s="493" t="s">
        <v>12</v>
      </c>
      <c r="AD89" s="493" t="s">
        <v>12</v>
      </c>
      <c r="AE89" s="500" t="s">
        <v>12</v>
      </c>
      <c r="AF89" s="501" t="s">
        <v>2</v>
      </c>
      <c r="AG89" s="501" t="s">
        <v>2</v>
      </c>
      <c r="AH89" s="502" t="s">
        <v>2</v>
      </c>
    </row>
    <row r="90" spans="2:34" s="32" customFormat="1" ht="13.5" customHeight="1" hidden="1" outlineLevel="1">
      <c r="B90" s="486" t="s">
        <v>1</v>
      </c>
      <c r="C90" s="487" t="s">
        <v>160</v>
      </c>
      <c r="D90" s="488">
        <v>100117.8829</v>
      </c>
      <c r="E90" s="489">
        <v>59172.1554</v>
      </c>
      <c r="F90" s="490">
        <v>151245.1171</v>
      </c>
      <c r="G90" s="490">
        <v>94481.8446</v>
      </c>
      <c r="H90" s="624" t="s">
        <v>199</v>
      </c>
      <c r="I90" s="844" t="s">
        <v>12</v>
      </c>
      <c r="J90" s="488" t="s">
        <v>2</v>
      </c>
      <c r="K90" s="586">
        <v>0</v>
      </c>
      <c r="L90" s="494">
        <v>65</v>
      </c>
      <c r="M90" s="494">
        <v>85</v>
      </c>
      <c r="N90" s="494">
        <v>120</v>
      </c>
      <c r="O90" s="494">
        <v>0</v>
      </c>
      <c r="P90" s="592">
        <v>2500</v>
      </c>
      <c r="Q90" s="495" t="s">
        <v>120</v>
      </c>
      <c r="R90" s="496" t="s">
        <v>2</v>
      </c>
      <c r="S90" s="497" t="s">
        <v>2</v>
      </c>
      <c r="T90" s="493" t="s">
        <v>12</v>
      </c>
      <c r="U90" s="493" t="s">
        <v>12</v>
      </c>
      <c r="V90" s="493" t="s">
        <v>12</v>
      </c>
      <c r="W90" s="491" t="s">
        <v>16</v>
      </c>
      <c r="X90" s="498" t="s">
        <v>12</v>
      </c>
      <c r="Y90" s="493" t="s">
        <v>12</v>
      </c>
      <c r="Z90" s="493" t="s">
        <v>12</v>
      </c>
      <c r="AA90" s="499" t="s">
        <v>16</v>
      </c>
      <c r="AB90" s="493" t="s">
        <v>12</v>
      </c>
      <c r="AC90" s="493" t="s">
        <v>12</v>
      </c>
      <c r="AD90" s="493" t="s">
        <v>12</v>
      </c>
      <c r="AE90" s="500" t="s">
        <v>12</v>
      </c>
      <c r="AF90" s="501" t="s">
        <v>2</v>
      </c>
      <c r="AG90" s="501" t="s">
        <v>2</v>
      </c>
      <c r="AH90" s="502" t="s">
        <v>2</v>
      </c>
    </row>
    <row r="91" spans="2:34" s="32" customFormat="1" ht="14.25" customHeight="1" hidden="1" outlineLevel="1">
      <c r="B91" s="486" t="s">
        <v>1</v>
      </c>
      <c r="C91" s="487" t="s">
        <v>234</v>
      </c>
      <c r="D91" s="488">
        <v>43001.600000000006</v>
      </c>
      <c r="E91" s="489">
        <v>14781.8</v>
      </c>
      <c r="F91" s="490">
        <v>64502.399999999994</v>
      </c>
      <c r="G91" s="490">
        <v>12094.2</v>
      </c>
      <c r="H91" s="624" t="s">
        <v>235</v>
      </c>
      <c r="I91" s="844" t="s">
        <v>12</v>
      </c>
      <c r="J91" s="488" t="s">
        <v>2</v>
      </c>
      <c r="K91" s="586">
        <v>0</v>
      </c>
      <c r="L91" s="494">
        <v>65</v>
      </c>
      <c r="M91" s="494">
        <v>85</v>
      </c>
      <c r="N91" s="494">
        <v>120</v>
      </c>
      <c r="O91" s="494">
        <v>0</v>
      </c>
      <c r="P91" s="592">
        <v>2500</v>
      </c>
      <c r="Q91" s="495" t="s">
        <v>120</v>
      </c>
      <c r="R91" s="496" t="s">
        <v>2</v>
      </c>
      <c r="S91" s="497" t="s">
        <v>2</v>
      </c>
      <c r="T91" s="493" t="s">
        <v>12</v>
      </c>
      <c r="U91" s="493" t="s">
        <v>12</v>
      </c>
      <c r="V91" s="493" t="s">
        <v>12</v>
      </c>
      <c r="W91" s="491" t="s">
        <v>16</v>
      </c>
      <c r="X91" s="498" t="s">
        <v>12</v>
      </c>
      <c r="Y91" s="493" t="s">
        <v>12</v>
      </c>
      <c r="Z91" s="493" t="s">
        <v>12</v>
      </c>
      <c r="AA91" s="499" t="s">
        <v>16</v>
      </c>
      <c r="AB91" s="493" t="s">
        <v>12</v>
      </c>
      <c r="AC91" s="493" t="s">
        <v>12</v>
      </c>
      <c r="AD91" s="493" t="s">
        <v>12</v>
      </c>
      <c r="AE91" s="500" t="s">
        <v>12</v>
      </c>
      <c r="AF91" s="501" t="s">
        <v>2</v>
      </c>
      <c r="AG91" s="501" t="s">
        <v>2</v>
      </c>
      <c r="AH91" s="502" t="s">
        <v>2</v>
      </c>
    </row>
    <row r="92" spans="2:34" s="32" customFormat="1" ht="13.5" customHeight="1" hidden="1" outlineLevel="1" thickBot="1">
      <c r="B92" s="520" t="s">
        <v>51</v>
      </c>
      <c r="C92" s="521" t="s">
        <v>261</v>
      </c>
      <c r="D92" s="522">
        <v>174901</v>
      </c>
      <c r="E92" s="523">
        <v>84991</v>
      </c>
      <c r="F92" s="524" t="s">
        <v>2</v>
      </c>
      <c r="G92" s="524" t="s">
        <v>2</v>
      </c>
      <c r="H92" s="628" t="s">
        <v>112</v>
      </c>
      <c r="I92" s="845" t="s">
        <v>12</v>
      </c>
      <c r="J92" s="522" t="s">
        <v>2</v>
      </c>
      <c r="K92" s="589">
        <v>0</v>
      </c>
      <c r="L92" s="527">
        <v>65</v>
      </c>
      <c r="M92" s="527">
        <v>85</v>
      </c>
      <c r="N92" s="527">
        <v>120</v>
      </c>
      <c r="O92" s="527">
        <v>0</v>
      </c>
      <c r="P92" s="594">
        <v>2500</v>
      </c>
      <c r="Q92" s="528">
        <v>5000</v>
      </c>
      <c r="R92" s="529" t="s">
        <v>2</v>
      </c>
      <c r="S92" s="530" t="s">
        <v>2</v>
      </c>
      <c r="T92" s="526" t="s">
        <v>12</v>
      </c>
      <c r="U92" s="526" t="s">
        <v>12</v>
      </c>
      <c r="V92" s="526" t="s">
        <v>12</v>
      </c>
      <c r="W92" s="525" t="s">
        <v>16</v>
      </c>
      <c r="X92" s="531" t="s">
        <v>12</v>
      </c>
      <c r="Y92" s="526" t="s">
        <v>12</v>
      </c>
      <c r="Z92" s="526" t="s">
        <v>12</v>
      </c>
      <c r="AA92" s="532" t="s">
        <v>16</v>
      </c>
      <c r="AB92" s="526" t="s">
        <v>12</v>
      </c>
      <c r="AC92" s="526" t="s">
        <v>12</v>
      </c>
      <c r="AD92" s="526" t="s">
        <v>12</v>
      </c>
      <c r="AE92" s="533" t="s">
        <v>16</v>
      </c>
      <c r="AF92" s="534" t="s">
        <v>2</v>
      </c>
      <c r="AG92" s="534" t="s">
        <v>2</v>
      </c>
      <c r="AH92" s="535" t="s">
        <v>2</v>
      </c>
    </row>
    <row r="93" spans="4:34" ht="13.5" customHeight="1">
      <c r="D93" s="6"/>
      <c r="E93" s="6"/>
      <c r="F93" s="6"/>
      <c r="G93" s="6"/>
      <c r="H93" s="6"/>
      <c r="I93" s="52"/>
      <c r="J93" s="6"/>
      <c r="K93" s="17"/>
      <c r="L93" s="17"/>
      <c r="M93" s="15"/>
      <c r="N93" s="15"/>
      <c r="O93" s="123"/>
      <c r="Q93" s="15"/>
      <c r="R93" s="95"/>
      <c r="W93" s="35"/>
      <c r="X93" s="17"/>
      <c r="Y93" s="17"/>
      <c r="Z93" s="17"/>
      <c r="AA93" s="17"/>
      <c r="AB93" s="17"/>
      <c r="AC93" s="17"/>
      <c r="AD93" s="17"/>
      <c r="AE93" s="35"/>
      <c r="AG93" s="35"/>
      <c r="AH93" s="569" t="s">
        <v>24</v>
      </c>
    </row>
    <row r="94" spans="4:34" ht="13.5" customHeight="1">
      <c r="D94" s="128"/>
      <c r="E94" s="6"/>
      <c r="F94" s="6"/>
      <c r="G94" s="6"/>
      <c r="H94" s="6"/>
      <c r="I94" s="22"/>
      <c r="J94" s="6"/>
      <c r="K94" s="6"/>
      <c r="L94" s="6"/>
      <c r="W94" s="35"/>
      <c r="AA94" s="17"/>
      <c r="AB94" s="17"/>
      <c r="AC94" s="17"/>
      <c r="AD94" s="17"/>
      <c r="AE94" s="35"/>
      <c r="AG94" s="35"/>
      <c r="AH94" s="35"/>
    </row>
    <row r="95" spans="4:34" ht="13.5" customHeight="1">
      <c r="D95" s="127"/>
      <c r="E95" s="127"/>
      <c r="F95" s="6"/>
      <c r="G95" s="6"/>
      <c r="H95" s="6"/>
      <c r="I95" s="22"/>
      <c r="J95" s="6"/>
      <c r="K95" s="6"/>
      <c r="L95" s="6"/>
      <c r="W95" s="35"/>
      <c r="AE95" s="35"/>
      <c r="AG95" s="35"/>
      <c r="AH95" s="35"/>
    </row>
    <row r="96" spans="2:34" ht="13.5" customHeight="1">
      <c r="B96" s="562" t="s">
        <v>132</v>
      </c>
      <c r="C96" s="563" t="s">
        <v>26</v>
      </c>
      <c r="D96" s="127"/>
      <c r="E96" s="127"/>
      <c r="F96" s="6"/>
      <c r="G96" s="6"/>
      <c r="H96" s="6"/>
      <c r="I96" s="22"/>
      <c r="J96" s="6"/>
      <c r="K96" s="6"/>
      <c r="L96" s="6"/>
      <c r="W96" s="35"/>
      <c r="AE96" s="35"/>
      <c r="AG96" s="35"/>
      <c r="AH96" s="35"/>
    </row>
    <row r="97" spans="2:34" ht="13.5" customHeight="1">
      <c r="B97" s="564" t="s">
        <v>131</v>
      </c>
      <c r="C97" s="565">
        <v>0</v>
      </c>
      <c r="E97" s="6"/>
      <c r="F97" s="6"/>
      <c r="G97" s="6"/>
      <c r="H97" s="6"/>
      <c r="I97" s="22"/>
      <c r="J97" s="6"/>
      <c r="K97" s="6"/>
      <c r="L97" s="6"/>
      <c r="W97" s="35"/>
      <c r="AE97" s="35"/>
      <c r="AG97" s="35"/>
      <c r="AH97" s="35"/>
    </row>
    <row r="98" spans="2:34" ht="13.5" customHeight="1">
      <c r="B98" s="564" t="s">
        <v>133</v>
      </c>
      <c r="C98" s="565">
        <v>0.1</v>
      </c>
      <c r="D98" s="128"/>
      <c r="E98" s="128"/>
      <c r="F98" s="128"/>
      <c r="G98" s="6"/>
      <c r="H98" s="22"/>
      <c r="I98" s="22"/>
      <c r="J98" s="6"/>
      <c r="K98" s="6"/>
      <c r="L98" s="6"/>
      <c r="W98" s="35"/>
      <c r="AE98" s="35"/>
      <c r="AG98" s="35"/>
      <c r="AH98" s="35"/>
    </row>
    <row r="99" spans="2:34" s="96" customFormat="1" ht="13.5" customHeight="1">
      <c r="B99" s="564" t="s">
        <v>20</v>
      </c>
      <c r="C99" s="565">
        <v>0.15</v>
      </c>
      <c r="D99" s="6"/>
      <c r="E99" s="97"/>
      <c r="G99" s="97"/>
      <c r="H99" s="98"/>
      <c r="I99" s="98"/>
      <c r="J99" s="6"/>
      <c r="K99" s="6"/>
      <c r="L99" s="6"/>
      <c r="M99" s="98"/>
      <c r="N99" s="98"/>
      <c r="O99" s="125"/>
      <c r="Q99" s="97"/>
      <c r="R99" s="100"/>
      <c r="S99" s="101"/>
      <c r="T99" s="102"/>
      <c r="U99" s="102"/>
      <c r="V99" s="102"/>
      <c r="W99" s="102"/>
      <c r="X99" s="102"/>
      <c r="Y99" s="102"/>
      <c r="Z99" s="102"/>
      <c r="AA99" s="99"/>
      <c r="AB99" s="99"/>
      <c r="AC99" s="99"/>
      <c r="AD99" s="99"/>
      <c r="AE99" s="102"/>
      <c r="AF99" s="97"/>
      <c r="AG99" s="102"/>
      <c r="AH99" s="102"/>
    </row>
    <row r="100" spans="2:12" ht="13.5" customHeight="1">
      <c r="B100" s="564" t="s">
        <v>23</v>
      </c>
      <c r="C100" s="565">
        <v>0.2</v>
      </c>
      <c r="D100" s="6"/>
      <c r="G100" s="6"/>
      <c r="J100" s="6"/>
      <c r="K100" s="6"/>
      <c r="L100" s="6"/>
    </row>
    <row r="101" spans="2:12" ht="13.5" customHeight="1">
      <c r="B101" s="564" t="s">
        <v>21</v>
      </c>
      <c r="C101" s="565">
        <v>0.25</v>
      </c>
      <c r="D101" s="6"/>
      <c r="G101" s="6"/>
      <c r="J101" s="6"/>
      <c r="K101" s="6"/>
      <c r="L101" s="6"/>
    </row>
    <row r="102" spans="2:12" ht="13.5" customHeight="1">
      <c r="B102" s="566" t="s">
        <v>134</v>
      </c>
      <c r="C102" s="567">
        <v>0.5</v>
      </c>
      <c r="G102" s="6"/>
      <c r="J102" s="6"/>
      <c r="K102" s="6"/>
      <c r="L102" s="6"/>
    </row>
    <row r="103" spans="2:12" ht="13.5" customHeight="1">
      <c r="B103" s="566" t="s">
        <v>5</v>
      </c>
      <c r="C103" s="567">
        <v>1</v>
      </c>
      <c r="J103" s="6"/>
      <c r="K103" s="6"/>
      <c r="L103" s="6"/>
    </row>
    <row r="104" spans="2:34" ht="13.5" customHeight="1">
      <c r="B104" s="568" t="s">
        <v>163</v>
      </c>
      <c r="C104" s="567"/>
      <c r="L104" s="21"/>
      <c r="M104" s="21"/>
      <c r="N104" s="21"/>
      <c r="O104" s="117"/>
      <c r="Q104" s="5"/>
      <c r="R104" s="91"/>
      <c r="S104" s="14"/>
      <c r="U104" s="7"/>
      <c r="W104" s="20"/>
      <c r="Y104" s="7"/>
      <c r="AA104" s="20"/>
      <c r="AD104" s="7"/>
      <c r="AE104" s="18"/>
      <c r="AF104" s="5"/>
      <c r="AG104" s="5"/>
      <c r="AH104" s="18"/>
    </row>
    <row r="105" spans="2:34" ht="13.5" customHeight="1">
      <c r="B105" s="564" t="s">
        <v>164</v>
      </c>
      <c r="C105" s="565">
        <v>0.25</v>
      </c>
      <c r="L105" s="21"/>
      <c r="M105" s="21"/>
      <c r="N105" s="21"/>
      <c r="O105" s="117"/>
      <c r="Q105" s="5"/>
      <c r="R105" s="91"/>
      <c r="S105" s="14"/>
      <c r="U105" s="7"/>
      <c r="W105" s="20"/>
      <c r="Y105" s="7"/>
      <c r="AA105" s="20"/>
      <c r="AD105" s="7"/>
      <c r="AE105" s="18"/>
      <c r="AF105" s="5"/>
      <c r="AG105" s="5"/>
      <c r="AH105" s="18"/>
    </row>
    <row r="106" spans="2:34" ht="13.5" customHeight="1">
      <c r="B106" s="564" t="s">
        <v>165</v>
      </c>
      <c r="C106" s="565">
        <v>0.75</v>
      </c>
      <c r="L106" s="21"/>
      <c r="M106" s="21"/>
      <c r="N106" s="21"/>
      <c r="O106" s="117"/>
      <c r="Q106" s="5"/>
      <c r="R106" s="91"/>
      <c r="S106" s="14"/>
      <c r="U106" s="7"/>
      <c r="W106" s="20"/>
      <c r="Y106" s="7"/>
      <c r="AA106" s="20"/>
      <c r="AD106" s="7"/>
      <c r="AE106" s="18"/>
      <c r="AF106" s="5"/>
      <c r="AG106" s="5"/>
      <c r="AH106" s="18"/>
    </row>
    <row r="107" spans="2:34" ht="13.5" customHeight="1">
      <c r="B107" s="564" t="s">
        <v>166</v>
      </c>
      <c r="C107" s="565">
        <v>0.5</v>
      </c>
      <c r="L107" s="21"/>
      <c r="M107" s="21"/>
      <c r="N107" s="21"/>
      <c r="O107" s="117"/>
      <c r="Q107" s="5"/>
      <c r="R107" s="91"/>
      <c r="S107" s="14"/>
      <c r="U107" s="7"/>
      <c r="W107" s="20"/>
      <c r="Y107" s="7"/>
      <c r="AA107" s="20"/>
      <c r="AD107" s="7"/>
      <c r="AE107" s="18"/>
      <c r="AF107" s="5"/>
      <c r="AG107" s="5"/>
      <c r="AH107" s="18"/>
    </row>
    <row r="108" spans="2:34" ht="13.5" customHeight="1">
      <c r="B108" s="564" t="s">
        <v>167</v>
      </c>
      <c r="C108" s="565">
        <v>0.5</v>
      </c>
      <c r="L108" s="20"/>
      <c r="M108" s="20"/>
      <c r="N108" s="20"/>
      <c r="O108" s="126"/>
      <c r="Q108" s="7"/>
      <c r="R108" s="91"/>
      <c r="S108" s="14"/>
      <c r="U108" s="7"/>
      <c r="W108" s="20"/>
      <c r="Y108" s="7"/>
      <c r="AA108" s="20"/>
      <c r="AD108" s="7"/>
      <c r="AE108" s="18"/>
      <c r="AF108" s="16"/>
      <c r="AG108" s="5"/>
      <c r="AH108" s="18"/>
    </row>
    <row r="109" spans="2:34" ht="13.5" customHeight="1">
      <c r="B109" s="564" t="s">
        <v>168</v>
      </c>
      <c r="C109" s="565">
        <v>0.75</v>
      </c>
      <c r="L109" s="20"/>
      <c r="M109" s="20"/>
      <c r="N109" s="20"/>
      <c r="O109" s="126"/>
      <c r="Q109" s="7"/>
      <c r="R109" s="91"/>
      <c r="S109" s="14"/>
      <c r="U109" s="7"/>
      <c r="W109" s="20"/>
      <c r="Y109" s="7"/>
      <c r="AA109" s="20"/>
      <c r="AD109" s="7"/>
      <c r="AE109" s="18"/>
      <c r="AF109" s="16"/>
      <c r="AG109" s="5"/>
      <c r="AH109" s="18"/>
    </row>
    <row r="110" spans="2:34" ht="13.5" customHeight="1">
      <c r="B110" s="566" t="s">
        <v>170</v>
      </c>
      <c r="C110" s="567">
        <v>1</v>
      </c>
      <c r="L110" s="20"/>
      <c r="M110" s="20"/>
      <c r="N110" s="20"/>
      <c r="O110" s="126"/>
      <c r="Q110" s="7"/>
      <c r="R110" s="91"/>
      <c r="S110" s="14"/>
      <c r="U110" s="7"/>
      <c r="W110" s="20"/>
      <c r="Y110" s="7"/>
      <c r="AA110" s="20"/>
      <c r="AD110" s="7"/>
      <c r="AE110" s="18"/>
      <c r="AF110" s="16"/>
      <c r="AG110" s="5"/>
      <c r="AH110" s="18"/>
    </row>
    <row r="111" spans="2:3" ht="13.5" customHeight="1">
      <c r="B111" s="566" t="s">
        <v>169</v>
      </c>
      <c r="C111" s="567">
        <v>1</v>
      </c>
    </row>
  </sheetData>
  <sheetProtection/>
  <mergeCells count="14">
    <mergeCell ref="AF5:AH5"/>
    <mergeCell ref="D4:K4"/>
    <mergeCell ref="L4:S4"/>
    <mergeCell ref="T4:AD4"/>
    <mergeCell ref="AE4:AH4"/>
    <mergeCell ref="D5:E5"/>
    <mergeCell ref="F5:H5"/>
    <mergeCell ref="J5:K5"/>
    <mergeCell ref="Q5:S5"/>
    <mergeCell ref="T5:W5"/>
    <mergeCell ref="X5:AA5"/>
    <mergeCell ref="AB5:AD5"/>
    <mergeCell ref="AE5:AE6"/>
    <mergeCell ref="B11:B12"/>
  </mergeCells>
  <conditionalFormatting sqref="V35:X35 Z35:AA35 B99:C99 B101:C101 B104:C104">
    <cfRule type="expression" priority="658" dxfId="0" stopIfTrue="1">
      <formula>MOD(ROW(),2)=0</formula>
    </cfRule>
  </conditionalFormatting>
  <conditionalFormatting sqref="D35:E35">
    <cfRule type="expression" priority="655" dxfId="0" stopIfTrue="1">
      <formula>MOD(ROW(),2)=0</formula>
    </cfRule>
  </conditionalFormatting>
  <conditionalFormatting sqref="C97">
    <cfRule type="expression" priority="657" dxfId="0" stopIfTrue="1">
      <formula>MOD(ROW(),2)=0</formula>
    </cfRule>
  </conditionalFormatting>
  <conditionalFormatting sqref="T35 L35">
    <cfRule type="expression" priority="656" dxfId="0" stopIfTrue="1">
      <formula>MOD(ROW(),2)=0</formula>
    </cfRule>
  </conditionalFormatting>
  <conditionalFormatting sqref="AF35:AH35">
    <cfRule type="expression" priority="651" dxfId="0" stopIfTrue="1">
      <formula>MOD(ROW(),2)=0</formula>
    </cfRule>
  </conditionalFormatting>
  <conditionalFormatting sqref="S35">
    <cfRule type="expression" priority="640" dxfId="0" stopIfTrue="1">
      <formula>MOD(ROW(),2)=0</formula>
    </cfRule>
  </conditionalFormatting>
  <conditionalFormatting sqref="F35">
    <cfRule type="expression" priority="633" dxfId="0" stopIfTrue="1">
      <formula>MOD(ROW(),2)=0</formula>
    </cfRule>
  </conditionalFormatting>
  <conditionalFormatting sqref="H35:I35">
    <cfRule type="expression" priority="653" dxfId="0" stopIfTrue="1">
      <formula>MOD(ROW(),2)=0</formula>
    </cfRule>
  </conditionalFormatting>
  <conditionalFormatting sqref="AB35:AD35">
    <cfRule type="expression" priority="648" dxfId="0" stopIfTrue="1">
      <formula>MOD(ROW(),2)=0</formula>
    </cfRule>
  </conditionalFormatting>
  <conditionalFormatting sqref="AE35">
    <cfRule type="expression" priority="635" dxfId="0" stopIfTrue="1">
      <formula>MOD(ROW(),2)=0</formula>
    </cfRule>
  </conditionalFormatting>
  <conditionalFormatting sqref="N35:O35">
    <cfRule type="expression" priority="644" dxfId="0" stopIfTrue="1">
      <formula>MOD(ROW(),2)=0</formula>
    </cfRule>
  </conditionalFormatting>
  <conditionalFormatting sqref="M35">
    <cfRule type="expression" priority="646" dxfId="0" stopIfTrue="1">
      <formula>MOD(ROW(),2)=0</formula>
    </cfRule>
  </conditionalFormatting>
  <conditionalFormatting sqref="Q35:R35">
    <cfRule type="expression" priority="642" dxfId="0" stopIfTrue="1">
      <formula>MOD(ROW(),2)=0</formula>
    </cfRule>
  </conditionalFormatting>
  <conditionalFormatting sqref="P35">
    <cfRule type="expression" priority="637" dxfId="0" stopIfTrue="1">
      <formula>MOD(ROW(),2)=0</formula>
    </cfRule>
  </conditionalFormatting>
  <conditionalFormatting sqref="G35">
    <cfRule type="expression" priority="632" dxfId="0" stopIfTrue="1">
      <formula>MOD(ROW(),2)=0</formula>
    </cfRule>
  </conditionalFormatting>
  <conditionalFormatting sqref="B97">
    <cfRule type="expression" priority="592" dxfId="0" stopIfTrue="1">
      <formula>MOD(ROW(),2)=0</formula>
    </cfRule>
  </conditionalFormatting>
  <conditionalFormatting sqref="Y35">
    <cfRule type="expression" priority="593" dxfId="0" stopIfTrue="1">
      <formula>MOD(ROW(),2)=0</formula>
    </cfRule>
  </conditionalFormatting>
  <conditionalFormatting sqref="C98">
    <cfRule type="expression" priority="589" dxfId="0" stopIfTrue="1">
      <formula>MOD(ROW(),2)=0</formula>
    </cfRule>
  </conditionalFormatting>
  <conditionalFormatting sqref="C100">
    <cfRule type="expression" priority="591" dxfId="0" stopIfTrue="1">
      <formula>MOD(ROW(),2)=0</formula>
    </cfRule>
  </conditionalFormatting>
  <conditionalFormatting sqref="B102:C102">
    <cfRule type="expression" priority="587" dxfId="0" stopIfTrue="1">
      <formula>MOD(ROW(),2)=0</formula>
    </cfRule>
  </conditionalFormatting>
  <conditionalFormatting sqref="U35">
    <cfRule type="expression" priority="597" dxfId="0" stopIfTrue="1">
      <formula>MOD(ROW(),2)=0</formula>
    </cfRule>
  </conditionalFormatting>
  <conditionalFormatting sqref="AF7:AH7">
    <cfRule type="expression" priority="554" dxfId="0" stopIfTrue="1">
      <formula>MOD(ROW(),2)=0</formula>
    </cfRule>
  </conditionalFormatting>
  <conditionalFormatting sqref="B100">
    <cfRule type="expression" priority="590" dxfId="0" stopIfTrue="1">
      <formula>MOD(ROW(),2)=0</formula>
    </cfRule>
  </conditionalFormatting>
  <conditionalFormatting sqref="B98">
    <cfRule type="expression" priority="588" dxfId="0" stopIfTrue="1">
      <formula>MOD(ROW(),2)=0</formula>
    </cfRule>
  </conditionalFormatting>
  <conditionalFormatting sqref="B103:C103">
    <cfRule type="expression" priority="586" dxfId="0" stopIfTrue="1">
      <formula>MOD(ROW(),2)=0</formula>
    </cfRule>
  </conditionalFormatting>
  <conditionalFormatting sqref="L7 T7">
    <cfRule type="expression" priority="556" dxfId="0" stopIfTrue="1">
      <formula>MOD(ROW(),2)=0</formula>
    </cfRule>
  </conditionalFormatting>
  <conditionalFormatting sqref="M7">
    <cfRule type="expression" priority="552" dxfId="0" stopIfTrue="1">
      <formula>MOD(ROW(),2)=0</formula>
    </cfRule>
  </conditionalFormatting>
  <conditionalFormatting sqref="S7">
    <cfRule type="expression" priority="549" dxfId="0" stopIfTrue="1">
      <formula>MOD(ROW(),2)=0</formula>
    </cfRule>
  </conditionalFormatting>
  <conditionalFormatting sqref="N7:O7">
    <cfRule type="expression" priority="551" dxfId="0" stopIfTrue="1">
      <formula>MOD(ROW(),2)=0</formula>
    </cfRule>
  </conditionalFormatting>
  <conditionalFormatting sqref="AE7">
    <cfRule type="expression" priority="547" dxfId="0" stopIfTrue="1">
      <formula>MOD(ROW(),2)=0</formula>
    </cfRule>
  </conditionalFormatting>
  <conditionalFormatting sqref="U7">
    <cfRule type="expression" priority="545" dxfId="0" stopIfTrue="1">
      <formula>MOD(ROW(),2)=0</formula>
    </cfRule>
  </conditionalFormatting>
  <conditionalFormatting sqref="V7:X7 Z7:AA7">
    <cfRule type="expression" priority="557" dxfId="0" stopIfTrue="1">
      <formula>MOD(ROW(),2)=0</formula>
    </cfRule>
  </conditionalFormatting>
  <conditionalFormatting sqref="AB7:AD7">
    <cfRule type="expression" priority="553" dxfId="0" stopIfTrue="1">
      <formula>MOD(ROW(),2)=0</formula>
    </cfRule>
  </conditionalFormatting>
  <conditionalFormatting sqref="Q7:R7">
    <cfRule type="expression" priority="550" dxfId="0" stopIfTrue="1">
      <formula>MOD(ROW(),2)=0</formula>
    </cfRule>
  </conditionalFormatting>
  <conditionalFormatting sqref="P7">
    <cfRule type="expression" priority="548" dxfId="0" stopIfTrue="1">
      <formula>MOD(ROW(),2)=0</formula>
    </cfRule>
  </conditionalFormatting>
  <conditionalFormatting sqref="Y7">
    <cfRule type="expression" priority="544" dxfId="0" stopIfTrue="1">
      <formula>MOD(ROW(),2)=0</formula>
    </cfRule>
  </conditionalFormatting>
  <conditionalFormatting sqref="B107:C107 B109:C109">
    <cfRule type="expression" priority="328" dxfId="0" stopIfTrue="1">
      <formula>MOD(ROW(),2)=0</formula>
    </cfRule>
  </conditionalFormatting>
  <conditionalFormatting sqref="C105">
    <cfRule type="expression" priority="327" dxfId="0" stopIfTrue="1">
      <formula>MOD(ROW(),2)=0</formula>
    </cfRule>
  </conditionalFormatting>
  <conditionalFormatting sqref="B108">
    <cfRule type="expression" priority="324" dxfId="0" stopIfTrue="1">
      <formula>MOD(ROW(),2)=0</formula>
    </cfRule>
  </conditionalFormatting>
  <conditionalFormatting sqref="B105">
    <cfRule type="expression" priority="326" dxfId="0" stopIfTrue="1">
      <formula>MOD(ROW(),2)=0</formula>
    </cfRule>
  </conditionalFormatting>
  <conditionalFormatting sqref="B106">
    <cfRule type="expression" priority="322" dxfId="0" stopIfTrue="1">
      <formula>MOD(ROW(),2)=0</formula>
    </cfRule>
  </conditionalFormatting>
  <conditionalFormatting sqref="B110:C110">
    <cfRule type="expression" priority="321" dxfId="0" stopIfTrue="1">
      <formula>MOD(ROW(),2)=0</formula>
    </cfRule>
  </conditionalFormatting>
  <conditionalFormatting sqref="B111:C111">
    <cfRule type="expression" priority="320" dxfId="0" stopIfTrue="1">
      <formula>MOD(ROW(),2)=0</formula>
    </cfRule>
  </conditionalFormatting>
  <conditionalFormatting sqref="C108">
    <cfRule type="expression" priority="325" dxfId="0" stopIfTrue="1">
      <formula>MOD(ROW(),2)=0</formula>
    </cfRule>
  </conditionalFormatting>
  <conditionalFormatting sqref="C106">
    <cfRule type="expression" priority="323" dxfId="0" stopIfTrue="1">
      <formula>MOD(ROW(),2)=0</formula>
    </cfRule>
  </conditionalFormatting>
  <conditionalFormatting sqref="V29:X29 Z29:AA29">
    <cfRule type="expression" priority="29" dxfId="0" stopIfTrue="1">
      <formula>MOD(ROW(),2)=0</formula>
    </cfRule>
  </conditionalFormatting>
  <conditionalFormatting sqref="AF29:AH29">
    <cfRule type="expression" priority="26" dxfId="0" stopIfTrue="1">
      <formula>MOD(ROW(),2)=0</formula>
    </cfRule>
  </conditionalFormatting>
  <conditionalFormatting sqref="Q29:R29">
    <cfRule type="expression" priority="22" dxfId="0" stopIfTrue="1">
      <formula>MOD(ROW(),2)=0</formula>
    </cfRule>
  </conditionalFormatting>
  <conditionalFormatting sqref="L29 T29">
    <cfRule type="expression" priority="28" dxfId="0" stopIfTrue="1">
      <formula>MOD(ROW(),2)=0</formula>
    </cfRule>
  </conditionalFormatting>
  <conditionalFormatting sqref="I29">
    <cfRule type="expression" priority="27" dxfId="0" stopIfTrue="1">
      <formula>MOD(ROW(),2)=0</formula>
    </cfRule>
  </conditionalFormatting>
  <conditionalFormatting sqref="M29">
    <cfRule type="expression" priority="24" dxfId="0" stopIfTrue="1">
      <formula>MOD(ROW(),2)=0</formula>
    </cfRule>
  </conditionalFormatting>
  <conditionalFormatting sqref="AB29:AD29">
    <cfRule type="expression" priority="25" dxfId="0" stopIfTrue="1">
      <formula>MOD(ROW(),2)=0</formula>
    </cfRule>
  </conditionalFormatting>
  <conditionalFormatting sqref="S29">
    <cfRule type="expression" priority="21" dxfId="0" stopIfTrue="1">
      <formula>MOD(ROW(),2)=0</formula>
    </cfRule>
  </conditionalFormatting>
  <conditionalFormatting sqref="N29:O29">
    <cfRule type="expression" priority="23" dxfId="0" stopIfTrue="1">
      <formula>MOD(ROW(),2)=0</formula>
    </cfRule>
  </conditionalFormatting>
  <conditionalFormatting sqref="P29">
    <cfRule type="expression" priority="20" dxfId="0" stopIfTrue="1">
      <formula>MOD(ROW(),2)=0</formula>
    </cfRule>
  </conditionalFormatting>
  <conditionalFormatting sqref="AE29">
    <cfRule type="expression" priority="19" dxfId="0" stopIfTrue="1">
      <formula>MOD(ROW(),2)=0</formula>
    </cfRule>
  </conditionalFormatting>
  <conditionalFormatting sqref="J29:K29">
    <cfRule type="expression" priority="18" dxfId="0" stopIfTrue="1">
      <formula>MOD(ROW(),2)=0</formula>
    </cfRule>
  </conditionalFormatting>
  <conditionalFormatting sqref="U29">
    <cfRule type="expression" priority="17" dxfId="0" stopIfTrue="1">
      <formula>MOD(ROW(),2)=0</formula>
    </cfRule>
  </conditionalFormatting>
  <conditionalFormatting sqref="Y29">
    <cfRule type="expression" priority="16" dxfId="0" stopIfTrue="1">
      <formula>MOD(ROW(),2)=0</formula>
    </cfRule>
  </conditionalFormatting>
  <conditionalFormatting sqref="D29:E29">
    <cfRule type="expression" priority="15" dxfId="0" stopIfTrue="1">
      <formula>MOD(ROW(),2)=0</formula>
    </cfRule>
  </conditionalFormatting>
  <conditionalFormatting sqref="F29:H29">
    <cfRule type="expression" priority="14" dxfId="0" stopIfTrue="1">
      <formula>MOD(ROW(),2)=0</formula>
    </cfRule>
  </conditionalFormatting>
  <conditionalFormatting sqref="D14:E14">
    <cfRule type="expression" priority="10" dxfId="0" stopIfTrue="1">
      <formula>MOD(ROW(),2)=0</formula>
    </cfRule>
  </conditionalFormatting>
  <conditionalFormatting sqref="F14">
    <cfRule type="expression" priority="8" dxfId="0" stopIfTrue="1">
      <formula>MOD(ROW(),2)=0</formula>
    </cfRule>
  </conditionalFormatting>
  <conditionalFormatting sqref="H14:I14">
    <cfRule type="expression" priority="9" dxfId="0" stopIfTrue="1">
      <formula>MOD(ROW(),2)=0</formula>
    </cfRule>
  </conditionalFormatting>
  <conditionalFormatting sqref="G14">
    <cfRule type="expression" priority="7" dxfId="0" stopIfTrue="1">
      <formula>MOD(ROW(),2)=0</formula>
    </cfRule>
  </conditionalFormatting>
  <conditionalFormatting sqref="D7:E7">
    <cfRule type="expression" priority="4" dxfId="0" stopIfTrue="1">
      <formula>MOD(ROW(),2)=0</formula>
    </cfRule>
  </conditionalFormatting>
  <conditionalFormatting sqref="F7">
    <cfRule type="expression" priority="2" dxfId="0" stopIfTrue="1">
      <formula>MOD(ROW(),2)=0</formula>
    </cfRule>
  </conditionalFormatting>
  <conditionalFormatting sqref="H7:I7">
    <cfRule type="expression" priority="3" dxfId="0" stopIfTrue="1">
      <formula>MOD(ROW(),2)=0</formula>
    </cfRule>
  </conditionalFormatting>
  <conditionalFormatting sqref="G7">
    <cfRule type="expression" priority="1" dxfId="0" stopIfTrue="1">
      <formula>MOD(ROW(),2)=0</formula>
    </cfRule>
  </conditionalFormatting>
  <dataValidations count="3">
    <dataValidation type="list" allowBlank="1" showInputMessage="1" showErrorMessage="1" sqref="Q108:Q110 L108:O110 AF108:AF110">
      <formula1>'ad-network'!#REF!</formula1>
    </dataValidation>
    <dataValidation type="list" allowBlank="1" showInputMessage="1" showErrorMessage="1" sqref="Q100:Q102 AF101:AF102 L100:O102">
      <formula1>$L$101:$L$102</formula1>
    </dataValidation>
    <dataValidation type="list" allowBlank="1" showInputMessage="1" showErrorMessage="1" sqref="R108 AG108">
      <formula1>'ad-network'!#REF!</formula1>
    </dataValidation>
  </dataValidations>
  <hyperlinks>
    <hyperlink ref="I38" r:id="rId1" display="√"/>
    <hyperlink ref="I48" r:id="rId2" display="√"/>
    <hyperlink ref="I42" r:id="rId3" display="√"/>
    <hyperlink ref="I39" r:id="rId4" display="√"/>
    <hyperlink ref="I46" r:id="rId5" display="√"/>
    <hyperlink ref="I51" r:id="rId6" display="√"/>
    <hyperlink ref="I45" r:id="rId7" display="√"/>
    <hyperlink ref="I49" r:id="rId8" display="√"/>
    <hyperlink ref="I47" r:id="rId9" display="√"/>
    <hyperlink ref="I41" r:id="rId10" display="√"/>
    <hyperlink ref="I43" r:id="rId11" display="√"/>
    <hyperlink ref="I50" r:id="rId12" display="√"/>
    <hyperlink ref="I37" r:id="rId13" display="√"/>
    <hyperlink ref="I40" r:id="rId14" display="√"/>
    <hyperlink ref="I44" r:id="rId15" display="√"/>
    <hyperlink ref="I53" r:id="rId16" display="√"/>
    <hyperlink ref="I63" r:id="rId17" display="√"/>
    <hyperlink ref="I64" r:id="rId18" display="√"/>
    <hyperlink ref="I65" r:id="rId19" display="√"/>
    <hyperlink ref="I55" r:id="rId20" display="√"/>
    <hyperlink ref="I56" r:id="rId21" display="√"/>
    <hyperlink ref="I60" r:id="rId22" display="√"/>
    <hyperlink ref="I57" r:id="rId23" display="√"/>
    <hyperlink ref="I61" r:id="rId24" display="√"/>
    <hyperlink ref="I59" r:id="rId25" display="√"/>
    <hyperlink ref="I58" r:id="rId26" display="√"/>
    <hyperlink ref="I62" r:id="rId27" display="√"/>
    <hyperlink ref="I66" r:id="rId28" display="√"/>
    <hyperlink ref="I70" r:id="rId29" display="√"/>
    <hyperlink ref="I71" r:id="rId30" display="√"/>
    <hyperlink ref="I72" r:id="rId31" display="√"/>
    <hyperlink ref="I67" r:id="rId32" display="√"/>
    <hyperlink ref="I52" r:id="rId33" display="√"/>
    <hyperlink ref="I73" r:id="rId34" display="√"/>
    <hyperlink ref="I74" r:id="rId35" display="√"/>
    <hyperlink ref="I75" r:id="rId36" display="√"/>
    <hyperlink ref="I76" r:id="rId37" display="√"/>
    <hyperlink ref="I77" r:id="rId38" display="√"/>
    <hyperlink ref="I78" r:id="rId39" display="√"/>
    <hyperlink ref="I79" r:id="rId40" display="√"/>
    <hyperlink ref="I80" r:id="rId41" display="√"/>
    <hyperlink ref="I81" r:id="rId42" display="√"/>
    <hyperlink ref="I82" r:id="rId43" display="√"/>
    <hyperlink ref="I83" r:id="rId44" display="√"/>
    <hyperlink ref="I84" r:id="rId45" display="√"/>
    <hyperlink ref="I85" r:id="rId46" display="√"/>
    <hyperlink ref="I86" r:id="rId47" display="√"/>
    <hyperlink ref="I87" r:id="rId48" display="√"/>
    <hyperlink ref="I88" r:id="rId49" display="√"/>
    <hyperlink ref="I89" r:id="rId50" display="√"/>
    <hyperlink ref="I90" r:id="rId51" display="√"/>
    <hyperlink ref="I91" r:id="rId52" display="√"/>
    <hyperlink ref="I92" r:id="rId53" display="√"/>
    <hyperlink ref="I68" r:id="rId54" display="√"/>
  </hyperlinks>
  <printOptions/>
  <pageMargins left="0.25" right="0.25" top="0.75" bottom="0.75" header="0.3" footer="0.3"/>
  <pageSetup fitToHeight="0" fitToWidth="1" horizontalDpi="600" verticalDpi="600" orientation="landscape" paperSize="9" scale="66" r:id="rId58"/>
  <ignoredErrors>
    <ignoredError sqref="D53:G54 D35:G46 I20 D48:G51 D29 D24:G24 F20:G20 D26:G27 D8:G8 D7:G7 D9:G19 D28:G28 D21:G23 D20:E20 D25:G25 E29:G29 J20:K20 J24:K24 J7:K19 J25:K54 J21:K23" unlockedFormula="1"/>
  </ignoredErrors>
  <drawing r:id="rId57"/>
  <legacyDrawing r:id="rId5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/>
  </sheetPr>
  <dimension ref="B1:R64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9.140625" defaultRowHeight="15" outlineLevelRow="1"/>
  <cols>
    <col min="1" max="1" width="0.9921875" style="110" customWidth="1"/>
    <col min="2" max="2" width="16.00390625" style="110" customWidth="1"/>
    <col min="3" max="3" width="21.7109375" style="110" customWidth="1"/>
    <col min="4" max="5" width="3.28125" style="110" bestFit="1" customWidth="1"/>
    <col min="6" max="6" width="5.7109375" style="72" bestFit="1" customWidth="1"/>
    <col min="7" max="7" width="5.7109375" style="110" bestFit="1" customWidth="1"/>
    <col min="8" max="9" width="8.140625" style="110" bestFit="1" customWidth="1"/>
    <col min="10" max="10" width="8.140625" style="72" bestFit="1" customWidth="1"/>
    <col min="11" max="11" width="3.28125" style="110" bestFit="1" customWidth="1"/>
    <col min="12" max="12" width="5.7109375" style="110" bestFit="1" customWidth="1"/>
    <col min="13" max="13" width="6.8515625" style="110" customWidth="1"/>
    <col min="14" max="15" width="3.28125" style="110" bestFit="1" customWidth="1"/>
    <col min="16" max="17" width="5.7109375" style="110" bestFit="1" customWidth="1"/>
    <col min="18" max="18" width="9.8515625" style="15" customWidth="1"/>
    <col min="19" max="16384" width="9.140625" style="110" customWidth="1"/>
  </cols>
  <sheetData>
    <row r="1" spans="2:3" ht="13.5" customHeight="1">
      <c r="B1" s="3"/>
      <c r="C1" s="3"/>
    </row>
    <row r="2" ht="13.5" customHeight="1"/>
    <row r="3" spans="2:3" ht="13.5" customHeight="1">
      <c r="B3" s="3"/>
      <c r="C3" s="3"/>
    </row>
    <row r="4" spans="2:18" ht="13.5" customHeight="1" thickBot="1">
      <c r="B4" s="3"/>
      <c r="C4" s="3"/>
      <c r="R4" s="80"/>
    </row>
    <row r="5" spans="2:18" ht="24.75" customHeight="1" thickBot="1">
      <c r="B5" s="3"/>
      <c r="C5" s="876"/>
      <c r="D5" s="962" t="s">
        <v>176</v>
      </c>
      <c r="E5" s="962"/>
      <c r="F5" s="962"/>
      <c r="G5" s="962"/>
      <c r="H5" s="962" t="s">
        <v>177</v>
      </c>
      <c r="I5" s="962"/>
      <c r="J5" s="962"/>
      <c r="K5" s="962"/>
      <c r="L5" s="963" t="s">
        <v>171</v>
      </c>
      <c r="M5" s="964"/>
      <c r="N5" s="964"/>
      <c r="O5" s="964"/>
      <c r="P5" s="964"/>
      <c r="Q5" s="965"/>
      <c r="R5" s="877" t="s">
        <v>269</v>
      </c>
    </row>
    <row r="6" spans="2:18" ht="58.5" customHeight="1" thickBot="1">
      <c r="B6" s="919" t="s">
        <v>15</v>
      </c>
      <c r="C6" s="54" t="s">
        <v>130</v>
      </c>
      <c r="D6" s="106" t="s">
        <v>172</v>
      </c>
      <c r="E6" s="71" t="s">
        <v>173</v>
      </c>
      <c r="F6" s="71" t="s">
        <v>174</v>
      </c>
      <c r="G6" s="104" t="s">
        <v>175</v>
      </c>
      <c r="H6" s="106" t="s">
        <v>178</v>
      </c>
      <c r="I6" s="71" t="s">
        <v>179</v>
      </c>
      <c r="J6" s="71" t="s">
        <v>180</v>
      </c>
      <c r="K6" s="104" t="s">
        <v>181</v>
      </c>
      <c r="L6" s="106" t="s">
        <v>186</v>
      </c>
      <c r="M6" s="106" t="s">
        <v>271</v>
      </c>
      <c r="N6" s="106" t="s">
        <v>185</v>
      </c>
      <c r="O6" s="71" t="s">
        <v>182</v>
      </c>
      <c r="P6" s="71" t="s">
        <v>183</v>
      </c>
      <c r="Q6" s="104" t="s">
        <v>184</v>
      </c>
      <c r="R6" s="920" t="s">
        <v>25</v>
      </c>
    </row>
    <row r="7" spans="2:18" ht="15" thickBot="1">
      <c r="B7" s="921" t="s">
        <v>250</v>
      </c>
      <c r="C7" s="70"/>
      <c r="D7" s="73"/>
      <c r="E7" s="51"/>
      <c r="F7" s="51"/>
      <c r="G7" s="105"/>
      <c r="H7" s="73"/>
      <c r="I7" s="51"/>
      <c r="J7" s="51"/>
      <c r="K7" s="105"/>
      <c r="L7" s="73"/>
      <c r="M7" s="51"/>
      <c r="N7" s="51"/>
      <c r="O7" s="51"/>
      <c r="P7" s="51"/>
      <c r="Q7" s="105"/>
      <c r="R7" s="922"/>
    </row>
    <row r="8" spans="2:18" s="281" customFormat="1" ht="13.5" customHeight="1" collapsed="1">
      <c r="B8" s="923" t="s">
        <v>155</v>
      </c>
      <c r="C8" s="544" t="s">
        <v>259</v>
      </c>
      <c r="D8" s="878"/>
      <c r="E8" s="879"/>
      <c r="F8" s="879"/>
      <c r="G8" s="880"/>
      <c r="H8" s="881"/>
      <c r="I8" s="147"/>
      <c r="J8" s="147"/>
      <c r="K8" s="147"/>
      <c r="L8" s="882"/>
      <c r="M8" s="880"/>
      <c r="N8" s="880"/>
      <c r="O8" s="880"/>
      <c r="P8" s="902"/>
      <c r="Q8" s="903"/>
      <c r="R8" s="924" t="s">
        <v>16</v>
      </c>
    </row>
    <row r="9" spans="2:18" ht="13.5" customHeight="1" hidden="1" outlineLevel="1">
      <c r="B9" s="925" t="s">
        <v>10</v>
      </c>
      <c r="C9" s="420" t="s">
        <v>99</v>
      </c>
      <c r="D9" s="883" t="s">
        <v>12</v>
      </c>
      <c r="E9" s="422" t="s">
        <v>12</v>
      </c>
      <c r="F9" s="422" t="s">
        <v>12</v>
      </c>
      <c r="G9" s="164" t="s">
        <v>12</v>
      </c>
      <c r="H9" s="870" t="s">
        <v>12</v>
      </c>
      <c r="I9" s="164" t="s">
        <v>12</v>
      </c>
      <c r="J9" s="164" t="s">
        <v>12</v>
      </c>
      <c r="K9" s="164" t="s">
        <v>12</v>
      </c>
      <c r="L9" s="870" t="s">
        <v>12</v>
      </c>
      <c r="M9" s="164" t="s">
        <v>12</v>
      </c>
      <c r="N9" s="164" t="s">
        <v>12</v>
      </c>
      <c r="O9" s="164" t="s">
        <v>12</v>
      </c>
      <c r="P9" s="164" t="s">
        <v>12</v>
      </c>
      <c r="Q9" s="893" t="s">
        <v>12</v>
      </c>
      <c r="R9" s="926" t="s">
        <v>16</v>
      </c>
    </row>
    <row r="10" spans="2:18" ht="13.5" customHeight="1" hidden="1" outlineLevel="1">
      <c r="B10" s="927" t="s">
        <v>10</v>
      </c>
      <c r="C10" s="434" t="s">
        <v>100</v>
      </c>
      <c r="D10" s="884" t="s">
        <v>12</v>
      </c>
      <c r="E10" s="436" t="s">
        <v>12</v>
      </c>
      <c r="F10" s="436" t="s">
        <v>12</v>
      </c>
      <c r="G10" s="436" t="s">
        <v>12</v>
      </c>
      <c r="H10" s="884" t="s">
        <v>12</v>
      </c>
      <c r="I10" s="436" t="s">
        <v>12</v>
      </c>
      <c r="J10" s="436" t="s">
        <v>12</v>
      </c>
      <c r="K10" s="436" t="s">
        <v>12</v>
      </c>
      <c r="L10" s="884" t="s">
        <v>12</v>
      </c>
      <c r="M10" s="436" t="s">
        <v>12</v>
      </c>
      <c r="N10" s="436" t="s">
        <v>12</v>
      </c>
      <c r="O10" s="436" t="s">
        <v>12</v>
      </c>
      <c r="P10" s="436" t="s">
        <v>12</v>
      </c>
      <c r="Q10" s="894" t="s">
        <v>12</v>
      </c>
      <c r="R10" s="928" t="s">
        <v>16</v>
      </c>
    </row>
    <row r="11" spans="2:18" s="34" customFormat="1" ht="13.5" customHeight="1" hidden="1" outlineLevel="1">
      <c r="B11" s="927" t="s">
        <v>10</v>
      </c>
      <c r="C11" s="447" t="s">
        <v>44</v>
      </c>
      <c r="D11" s="884" t="s">
        <v>2</v>
      </c>
      <c r="E11" s="436" t="s">
        <v>2</v>
      </c>
      <c r="F11" s="436" t="s">
        <v>2</v>
      </c>
      <c r="G11" s="436" t="s">
        <v>2</v>
      </c>
      <c r="H11" s="884" t="s">
        <v>12</v>
      </c>
      <c r="I11" s="436" t="s">
        <v>12</v>
      </c>
      <c r="J11" s="436" t="s">
        <v>12</v>
      </c>
      <c r="K11" s="436" t="s">
        <v>12</v>
      </c>
      <c r="L11" s="884" t="s">
        <v>12</v>
      </c>
      <c r="M11" s="436" t="s">
        <v>12</v>
      </c>
      <c r="N11" s="436" t="s">
        <v>12</v>
      </c>
      <c r="O11" s="436" t="s">
        <v>12</v>
      </c>
      <c r="P11" s="436" t="s">
        <v>2</v>
      </c>
      <c r="Q11" s="894" t="s">
        <v>2</v>
      </c>
      <c r="R11" s="928" t="s">
        <v>16</v>
      </c>
    </row>
    <row r="12" spans="2:18" s="34" customFormat="1" ht="13.5" customHeight="1" hidden="1" outlineLevel="1">
      <c r="B12" s="927" t="s">
        <v>10</v>
      </c>
      <c r="C12" s="447" t="s">
        <v>31</v>
      </c>
      <c r="D12" s="884" t="s">
        <v>2</v>
      </c>
      <c r="E12" s="436" t="s">
        <v>2</v>
      </c>
      <c r="F12" s="436" t="s">
        <v>2</v>
      </c>
      <c r="G12" s="436" t="s">
        <v>2</v>
      </c>
      <c r="H12" s="884" t="s">
        <v>12</v>
      </c>
      <c r="I12" s="436" t="s">
        <v>12</v>
      </c>
      <c r="J12" s="436" t="s">
        <v>12</v>
      </c>
      <c r="K12" s="436" t="s">
        <v>12</v>
      </c>
      <c r="L12" s="884" t="s">
        <v>12</v>
      </c>
      <c r="M12" s="436" t="s">
        <v>12</v>
      </c>
      <c r="N12" s="436" t="s">
        <v>12</v>
      </c>
      <c r="O12" s="436" t="s">
        <v>12</v>
      </c>
      <c r="P12" s="436" t="s">
        <v>12</v>
      </c>
      <c r="Q12" s="894" t="s">
        <v>12</v>
      </c>
      <c r="R12" s="928" t="s">
        <v>16</v>
      </c>
    </row>
    <row r="13" spans="2:18" s="34" customFormat="1" ht="13.5" customHeight="1" hidden="1" outlineLevel="1">
      <c r="B13" s="927" t="s">
        <v>10</v>
      </c>
      <c r="C13" s="447" t="s">
        <v>30</v>
      </c>
      <c r="D13" s="884" t="s">
        <v>2</v>
      </c>
      <c r="E13" s="436" t="s">
        <v>2</v>
      </c>
      <c r="F13" s="436" t="s">
        <v>2</v>
      </c>
      <c r="G13" s="436" t="s">
        <v>2</v>
      </c>
      <c r="H13" s="884" t="s">
        <v>12</v>
      </c>
      <c r="I13" s="436" t="s">
        <v>12</v>
      </c>
      <c r="J13" s="436" t="s">
        <v>12</v>
      </c>
      <c r="K13" s="436" t="s">
        <v>12</v>
      </c>
      <c r="L13" s="884" t="s">
        <v>12</v>
      </c>
      <c r="M13" s="436" t="s">
        <v>12</v>
      </c>
      <c r="N13" s="436" t="s">
        <v>12</v>
      </c>
      <c r="O13" s="436" t="s">
        <v>12</v>
      </c>
      <c r="P13" s="436" t="s">
        <v>12</v>
      </c>
      <c r="Q13" s="894" t="s">
        <v>12</v>
      </c>
      <c r="R13" s="928" t="s">
        <v>16</v>
      </c>
    </row>
    <row r="14" spans="2:18" s="34" customFormat="1" ht="13.5" customHeight="1" hidden="1" outlineLevel="1">
      <c r="B14" s="927" t="s">
        <v>10</v>
      </c>
      <c r="C14" s="447" t="s">
        <v>52</v>
      </c>
      <c r="D14" s="884" t="s">
        <v>2</v>
      </c>
      <c r="E14" s="436" t="s">
        <v>2</v>
      </c>
      <c r="F14" s="436" t="s">
        <v>2</v>
      </c>
      <c r="G14" s="436" t="s">
        <v>2</v>
      </c>
      <c r="H14" s="884" t="s">
        <v>12</v>
      </c>
      <c r="I14" s="436" t="s">
        <v>12</v>
      </c>
      <c r="J14" s="436" t="s">
        <v>12</v>
      </c>
      <c r="K14" s="436" t="s">
        <v>12</v>
      </c>
      <c r="L14" s="884" t="s">
        <v>12</v>
      </c>
      <c r="M14" s="436" t="s">
        <v>12</v>
      </c>
      <c r="N14" s="436" t="s">
        <v>12</v>
      </c>
      <c r="O14" s="436" t="s">
        <v>12</v>
      </c>
      <c r="P14" s="436" t="s">
        <v>12</v>
      </c>
      <c r="Q14" s="894" t="s">
        <v>12</v>
      </c>
      <c r="R14" s="928" t="s">
        <v>16</v>
      </c>
    </row>
    <row r="15" spans="2:18" s="34" customFormat="1" ht="13.5" customHeight="1" hidden="1" outlineLevel="1">
      <c r="B15" s="927" t="s">
        <v>10</v>
      </c>
      <c r="C15" s="447" t="s">
        <v>262</v>
      </c>
      <c r="D15" s="884" t="s">
        <v>2</v>
      </c>
      <c r="E15" s="436" t="s">
        <v>2</v>
      </c>
      <c r="F15" s="436" t="s">
        <v>2</v>
      </c>
      <c r="G15" s="436" t="s">
        <v>2</v>
      </c>
      <c r="H15" s="884" t="s">
        <v>12</v>
      </c>
      <c r="I15" s="436" t="s">
        <v>12</v>
      </c>
      <c r="J15" s="436" t="s">
        <v>12</v>
      </c>
      <c r="K15" s="436" t="s">
        <v>12</v>
      </c>
      <c r="L15" s="884" t="s">
        <v>12</v>
      </c>
      <c r="M15" s="436" t="s">
        <v>12</v>
      </c>
      <c r="N15" s="436" t="s">
        <v>12</v>
      </c>
      <c r="O15" s="436" t="s">
        <v>12</v>
      </c>
      <c r="P15" s="436" t="s">
        <v>12</v>
      </c>
      <c r="Q15" s="894" t="s">
        <v>12</v>
      </c>
      <c r="R15" s="928" t="s">
        <v>16</v>
      </c>
    </row>
    <row r="16" spans="2:18" s="34" customFormat="1" ht="13.5" customHeight="1" hidden="1" outlineLevel="1">
      <c r="B16" s="927" t="s">
        <v>10</v>
      </c>
      <c r="C16" s="447" t="s">
        <v>32</v>
      </c>
      <c r="D16" s="884" t="s">
        <v>2</v>
      </c>
      <c r="E16" s="436" t="s">
        <v>2</v>
      </c>
      <c r="F16" s="436" t="s">
        <v>2</v>
      </c>
      <c r="G16" s="436" t="s">
        <v>2</v>
      </c>
      <c r="H16" s="884" t="s">
        <v>12</v>
      </c>
      <c r="I16" s="436" t="s">
        <v>12</v>
      </c>
      <c r="J16" s="436" t="s">
        <v>12</v>
      </c>
      <c r="K16" s="436" t="s">
        <v>12</v>
      </c>
      <c r="L16" s="884" t="s">
        <v>12</v>
      </c>
      <c r="M16" s="436" t="s">
        <v>12</v>
      </c>
      <c r="N16" s="436" t="s">
        <v>12</v>
      </c>
      <c r="O16" s="436" t="s">
        <v>12</v>
      </c>
      <c r="P16" s="436" t="s">
        <v>12</v>
      </c>
      <c r="Q16" s="894" t="s">
        <v>12</v>
      </c>
      <c r="R16" s="928" t="s">
        <v>16</v>
      </c>
    </row>
    <row r="17" spans="2:18" s="32" customFormat="1" ht="13.5" customHeight="1" hidden="1" outlineLevel="1">
      <c r="B17" s="927" t="s">
        <v>0</v>
      </c>
      <c r="C17" s="449" t="s">
        <v>103</v>
      </c>
      <c r="D17" s="885" t="s">
        <v>12</v>
      </c>
      <c r="E17" s="450" t="s">
        <v>12</v>
      </c>
      <c r="F17" s="450" t="s">
        <v>12</v>
      </c>
      <c r="G17" s="450" t="s">
        <v>12</v>
      </c>
      <c r="H17" s="884" t="s">
        <v>12</v>
      </c>
      <c r="I17" s="436" t="s">
        <v>12</v>
      </c>
      <c r="J17" s="436" t="s">
        <v>12</v>
      </c>
      <c r="K17" s="436" t="s">
        <v>12</v>
      </c>
      <c r="L17" s="885" t="s">
        <v>12</v>
      </c>
      <c r="M17" s="450" t="s">
        <v>12</v>
      </c>
      <c r="N17" s="450" t="s">
        <v>12</v>
      </c>
      <c r="O17" s="450" t="s">
        <v>12</v>
      </c>
      <c r="P17" s="450" t="s">
        <v>12</v>
      </c>
      <c r="Q17" s="892" t="s">
        <v>12</v>
      </c>
      <c r="R17" s="929" t="s">
        <v>16</v>
      </c>
    </row>
    <row r="18" spans="2:18" ht="13.5" customHeight="1" hidden="1" outlineLevel="1">
      <c r="B18" s="927" t="s">
        <v>0</v>
      </c>
      <c r="C18" s="447" t="s">
        <v>102</v>
      </c>
      <c r="D18" s="884" t="s">
        <v>12</v>
      </c>
      <c r="E18" s="436" t="s">
        <v>12</v>
      </c>
      <c r="F18" s="436" t="s">
        <v>12</v>
      </c>
      <c r="G18" s="436" t="s">
        <v>12</v>
      </c>
      <c r="H18" s="884" t="s">
        <v>12</v>
      </c>
      <c r="I18" s="436" t="s">
        <v>12</v>
      </c>
      <c r="J18" s="436" t="s">
        <v>12</v>
      </c>
      <c r="K18" s="436" t="s">
        <v>12</v>
      </c>
      <c r="L18" s="884" t="s">
        <v>12</v>
      </c>
      <c r="M18" s="436" t="s">
        <v>12</v>
      </c>
      <c r="N18" s="436" t="s">
        <v>12</v>
      </c>
      <c r="O18" s="436" t="s">
        <v>12</v>
      </c>
      <c r="P18" s="436" t="s">
        <v>12</v>
      </c>
      <c r="Q18" s="894" t="s">
        <v>12</v>
      </c>
      <c r="R18" s="928" t="s">
        <v>16</v>
      </c>
    </row>
    <row r="19" spans="2:18" s="32" customFormat="1" ht="13.5" customHeight="1" hidden="1" outlineLevel="1">
      <c r="B19" s="927" t="s">
        <v>0</v>
      </c>
      <c r="C19" s="449" t="s">
        <v>61</v>
      </c>
      <c r="D19" s="884" t="s">
        <v>12</v>
      </c>
      <c r="E19" s="436" t="s">
        <v>12</v>
      </c>
      <c r="F19" s="436" t="s">
        <v>12</v>
      </c>
      <c r="G19" s="436" t="s">
        <v>12</v>
      </c>
      <c r="H19" s="885" t="s">
        <v>12</v>
      </c>
      <c r="I19" s="450" t="s">
        <v>12</v>
      </c>
      <c r="J19" s="450" t="s">
        <v>12</v>
      </c>
      <c r="K19" s="450" t="s">
        <v>12</v>
      </c>
      <c r="L19" s="884" t="s">
        <v>12</v>
      </c>
      <c r="M19" s="450" t="s">
        <v>12</v>
      </c>
      <c r="N19" s="450" t="s">
        <v>12</v>
      </c>
      <c r="O19" s="450" t="s">
        <v>12</v>
      </c>
      <c r="P19" s="450" t="s">
        <v>2</v>
      </c>
      <c r="Q19" s="892" t="s">
        <v>2</v>
      </c>
      <c r="R19" s="929" t="s">
        <v>16</v>
      </c>
    </row>
    <row r="20" spans="2:18" s="32" customFormat="1" ht="13.5" customHeight="1" hidden="1" outlineLevel="1">
      <c r="B20" s="927" t="s">
        <v>0</v>
      </c>
      <c r="C20" s="449" t="s">
        <v>28</v>
      </c>
      <c r="D20" s="884" t="s">
        <v>12</v>
      </c>
      <c r="E20" s="436" t="s">
        <v>12</v>
      </c>
      <c r="F20" s="436" t="s">
        <v>12</v>
      </c>
      <c r="G20" s="436" t="s">
        <v>12</v>
      </c>
      <c r="H20" s="885" t="s">
        <v>12</v>
      </c>
      <c r="I20" s="450" t="s">
        <v>12</v>
      </c>
      <c r="J20" s="450" t="s">
        <v>12</v>
      </c>
      <c r="K20" s="450" t="s">
        <v>12</v>
      </c>
      <c r="L20" s="884" t="s">
        <v>12</v>
      </c>
      <c r="M20" s="450" t="s">
        <v>12</v>
      </c>
      <c r="N20" s="450" t="s">
        <v>12</v>
      </c>
      <c r="O20" s="450" t="s">
        <v>12</v>
      </c>
      <c r="P20" s="450" t="s">
        <v>2</v>
      </c>
      <c r="Q20" s="892" t="s">
        <v>2</v>
      </c>
      <c r="R20" s="929" t="s">
        <v>16</v>
      </c>
    </row>
    <row r="21" spans="2:18" s="32" customFormat="1" ht="13.5" customHeight="1" hidden="1" outlineLevel="1">
      <c r="B21" s="927" t="s">
        <v>0</v>
      </c>
      <c r="C21" s="449" t="s">
        <v>192</v>
      </c>
      <c r="D21" s="884" t="s">
        <v>2</v>
      </c>
      <c r="E21" s="436" t="s">
        <v>2</v>
      </c>
      <c r="F21" s="436" t="s">
        <v>2</v>
      </c>
      <c r="G21" s="436" t="s">
        <v>2</v>
      </c>
      <c r="H21" s="885" t="s">
        <v>12</v>
      </c>
      <c r="I21" s="450" t="s">
        <v>12</v>
      </c>
      <c r="J21" s="450" t="s">
        <v>12</v>
      </c>
      <c r="K21" s="450" t="s">
        <v>12</v>
      </c>
      <c r="L21" s="884" t="s">
        <v>12</v>
      </c>
      <c r="M21" s="450" t="s">
        <v>12</v>
      </c>
      <c r="N21" s="450" t="s">
        <v>12</v>
      </c>
      <c r="O21" s="450" t="s">
        <v>12</v>
      </c>
      <c r="P21" s="450" t="s">
        <v>2</v>
      </c>
      <c r="Q21" s="892" t="s">
        <v>2</v>
      </c>
      <c r="R21" s="929" t="s">
        <v>16</v>
      </c>
    </row>
    <row r="22" spans="2:18" s="34" customFormat="1" ht="13.5" customHeight="1" hidden="1" outlineLevel="1">
      <c r="B22" s="927" t="s">
        <v>0</v>
      </c>
      <c r="C22" s="447" t="s">
        <v>263</v>
      </c>
      <c r="D22" s="885" t="s">
        <v>12</v>
      </c>
      <c r="E22" s="450" t="s">
        <v>12</v>
      </c>
      <c r="F22" s="450" t="s">
        <v>12</v>
      </c>
      <c r="G22" s="450" t="s">
        <v>12</v>
      </c>
      <c r="H22" s="885" t="s">
        <v>12</v>
      </c>
      <c r="I22" s="450" t="s">
        <v>12</v>
      </c>
      <c r="J22" s="450" t="s">
        <v>12</v>
      </c>
      <c r="K22" s="450" t="s">
        <v>12</v>
      </c>
      <c r="L22" s="885" t="s">
        <v>12</v>
      </c>
      <c r="M22" s="450" t="s">
        <v>12</v>
      </c>
      <c r="N22" s="450" t="s">
        <v>12</v>
      </c>
      <c r="O22" s="450" t="s">
        <v>12</v>
      </c>
      <c r="P22" s="450" t="s">
        <v>2</v>
      </c>
      <c r="Q22" s="892" t="s">
        <v>2</v>
      </c>
      <c r="R22" s="929" t="s">
        <v>16</v>
      </c>
    </row>
    <row r="23" spans="2:18" s="32" customFormat="1" ht="13.5" customHeight="1" hidden="1" outlineLevel="1">
      <c r="B23" s="927" t="s">
        <v>98</v>
      </c>
      <c r="C23" s="449" t="s">
        <v>157</v>
      </c>
      <c r="D23" s="885" t="s">
        <v>12</v>
      </c>
      <c r="E23" s="450" t="s">
        <v>12</v>
      </c>
      <c r="F23" s="450" t="s">
        <v>12</v>
      </c>
      <c r="G23" s="450" t="s">
        <v>12</v>
      </c>
      <c r="H23" s="885" t="s">
        <v>12</v>
      </c>
      <c r="I23" s="450" t="s">
        <v>12</v>
      </c>
      <c r="J23" s="450" t="s">
        <v>12</v>
      </c>
      <c r="K23" s="450" t="s">
        <v>12</v>
      </c>
      <c r="L23" s="885" t="s">
        <v>12</v>
      </c>
      <c r="M23" s="450" t="s">
        <v>12</v>
      </c>
      <c r="N23" s="450" t="s">
        <v>12</v>
      </c>
      <c r="O23" s="450" t="s">
        <v>12</v>
      </c>
      <c r="P23" s="450" t="s">
        <v>12</v>
      </c>
      <c r="Q23" s="892" t="s">
        <v>12</v>
      </c>
      <c r="R23" s="929" t="s">
        <v>16</v>
      </c>
    </row>
    <row r="24" spans="2:18" s="32" customFormat="1" ht="13.5" customHeight="1" hidden="1" outlineLevel="1">
      <c r="B24" s="927" t="s">
        <v>98</v>
      </c>
      <c r="C24" s="449" t="s">
        <v>264</v>
      </c>
      <c r="D24" s="885" t="s">
        <v>12</v>
      </c>
      <c r="E24" s="450" t="s">
        <v>12</v>
      </c>
      <c r="F24" s="450" t="s">
        <v>12</v>
      </c>
      <c r="G24" s="450" t="s">
        <v>12</v>
      </c>
      <c r="H24" s="885" t="s">
        <v>12</v>
      </c>
      <c r="I24" s="450" t="s">
        <v>12</v>
      </c>
      <c r="J24" s="450" t="s">
        <v>12</v>
      </c>
      <c r="K24" s="450" t="s">
        <v>12</v>
      </c>
      <c r="L24" s="885" t="s">
        <v>12</v>
      </c>
      <c r="M24" s="450" t="s">
        <v>12</v>
      </c>
      <c r="N24" s="450" t="s">
        <v>12</v>
      </c>
      <c r="O24" s="450" t="s">
        <v>12</v>
      </c>
      <c r="P24" s="450" t="s">
        <v>2</v>
      </c>
      <c r="Q24" s="892" t="s">
        <v>2</v>
      </c>
      <c r="R24" s="929" t="s">
        <v>16</v>
      </c>
    </row>
    <row r="25" spans="2:18" s="32" customFormat="1" ht="13.5" customHeight="1" hidden="1" outlineLevel="1">
      <c r="B25" s="930" t="s">
        <v>46</v>
      </c>
      <c r="C25" s="456" t="s">
        <v>107</v>
      </c>
      <c r="D25" s="886" t="s">
        <v>12</v>
      </c>
      <c r="E25" s="458" t="s">
        <v>12</v>
      </c>
      <c r="F25" s="458" t="s">
        <v>12</v>
      </c>
      <c r="G25" s="458" t="s">
        <v>12</v>
      </c>
      <c r="H25" s="885" t="s">
        <v>12</v>
      </c>
      <c r="I25" s="450" t="s">
        <v>12</v>
      </c>
      <c r="J25" s="450" t="s">
        <v>12</v>
      </c>
      <c r="K25" s="450" t="s">
        <v>12</v>
      </c>
      <c r="L25" s="886" t="s">
        <v>12</v>
      </c>
      <c r="M25" s="458" t="s">
        <v>12</v>
      </c>
      <c r="N25" s="458" t="s">
        <v>12</v>
      </c>
      <c r="O25" s="458" t="s">
        <v>12</v>
      </c>
      <c r="P25" s="458" t="s">
        <v>2</v>
      </c>
      <c r="Q25" s="895" t="s">
        <v>2</v>
      </c>
      <c r="R25" s="931" t="s">
        <v>16</v>
      </c>
    </row>
    <row r="26" spans="2:18" s="281" customFormat="1" ht="13.5" customHeight="1" collapsed="1" thickBot="1">
      <c r="B26" s="932" t="s">
        <v>156</v>
      </c>
      <c r="C26" s="551" t="s">
        <v>259</v>
      </c>
      <c r="D26" s="887"/>
      <c r="E26" s="888"/>
      <c r="F26" s="888"/>
      <c r="G26" s="888"/>
      <c r="H26" s="887"/>
      <c r="I26" s="888"/>
      <c r="J26" s="888"/>
      <c r="K26" s="888"/>
      <c r="L26" s="887"/>
      <c r="M26" s="888"/>
      <c r="N26" s="888"/>
      <c r="O26" s="888"/>
      <c r="P26" s="888"/>
      <c r="Q26" s="896"/>
      <c r="R26" s="933" t="s">
        <v>16</v>
      </c>
    </row>
    <row r="27" spans="2:18" ht="14.25" hidden="1" outlineLevel="1">
      <c r="B27" s="934" t="s">
        <v>0</v>
      </c>
      <c r="C27" s="470" t="s">
        <v>260</v>
      </c>
      <c r="D27" s="889" t="s">
        <v>12</v>
      </c>
      <c r="E27" s="890" t="s">
        <v>12</v>
      </c>
      <c r="F27" s="890" t="s">
        <v>12</v>
      </c>
      <c r="G27" s="891" t="s">
        <v>12</v>
      </c>
      <c r="H27" s="889" t="s">
        <v>12</v>
      </c>
      <c r="I27" s="890" t="s">
        <v>12</v>
      </c>
      <c r="J27" s="890" t="s">
        <v>12</v>
      </c>
      <c r="K27" s="891" t="s">
        <v>12</v>
      </c>
      <c r="L27" s="450" t="s">
        <v>12</v>
      </c>
      <c r="M27" s="450" t="s">
        <v>12</v>
      </c>
      <c r="N27" s="450" t="s">
        <v>12</v>
      </c>
      <c r="O27" s="450" t="s">
        <v>12</v>
      </c>
      <c r="P27" s="450" t="s">
        <v>2</v>
      </c>
      <c r="Q27" s="897" t="s">
        <v>2</v>
      </c>
      <c r="R27" s="935" t="s">
        <v>16</v>
      </c>
    </row>
    <row r="28" spans="2:18" ht="14.25" hidden="1" outlineLevel="1">
      <c r="B28" s="936" t="s">
        <v>0</v>
      </c>
      <c r="C28" s="487" t="s">
        <v>135</v>
      </c>
      <c r="D28" s="885" t="s">
        <v>12</v>
      </c>
      <c r="E28" s="450" t="s">
        <v>12</v>
      </c>
      <c r="F28" s="450" t="s">
        <v>12</v>
      </c>
      <c r="G28" s="892" t="s">
        <v>12</v>
      </c>
      <c r="H28" s="885" t="s">
        <v>12</v>
      </c>
      <c r="I28" s="450" t="s">
        <v>12</v>
      </c>
      <c r="J28" s="450" t="s">
        <v>12</v>
      </c>
      <c r="K28" s="892" t="s">
        <v>12</v>
      </c>
      <c r="L28" s="450" t="s">
        <v>12</v>
      </c>
      <c r="M28" s="450" t="s">
        <v>12</v>
      </c>
      <c r="N28" s="450" t="s">
        <v>12</v>
      </c>
      <c r="O28" s="450" t="s">
        <v>12</v>
      </c>
      <c r="P28" s="450" t="s">
        <v>2</v>
      </c>
      <c r="Q28" s="897" t="s">
        <v>2</v>
      </c>
      <c r="R28" s="937" t="s">
        <v>16</v>
      </c>
    </row>
    <row r="29" spans="2:18" ht="14.25" hidden="1" outlineLevel="1">
      <c r="B29" s="936" t="s">
        <v>0</v>
      </c>
      <c r="C29" s="487" t="s">
        <v>148</v>
      </c>
      <c r="D29" s="885" t="s">
        <v>12</v>
      </c>
      <c r="E29" s="450" t="s">
        <v>12</v>
      </c>
      <c r="F29" s="450" t="s">
        <v>12</v>
      </c>
      <c r="G29" s="892" t="s">
        <v>12</v>
      </c>
      <c r="H29" s="885" t="s">
        <v>2</v>
      </c>
      <c r="I29" s="450" t="s">
        <v>2</v>
      </c>
      <c r="J29" s="450" t="s">
        <v>2</v>
      </c>
      <c r="K29" s="892" t="s">
        <v>2</v>
      </c>
      <c r="L29" s="450" t="s">
        <v>2</v>
      </c>
      <c r="M29" s="450" t="s">
        <v>2</v>
      </c>
      <c r="N29" s="450" t="s">
        <v>2</v>
      </c>
      <c r="O29" s="450" t="s">
        <v>2</v>
      </c>
      <c r="P29" s="450" t="s">
        <v>2</v>
      </c>
      <c r="Q29" s="897" t="s">
        <v>2</v>
      </c>
      <c r="R29" s="937" t="s">
        <v>16</v>
      </c>
    </row>
    <row r="30" spans="2:18" ht="14.25" hidden="1" outlineLevel="1">
      <c r="B30" s="936" t="s">
        <v>0</v>
      </c>
      <c r="C30" s="487" t="s">
        <v>158</v>
      </c>
      <c r="D30" s="885" t="s">
        <v>2</v>
      </c>
      <c r="E30" s="450" t="s">
        <v>2</v>
      </c>
      <c r="F30" s="450" t="s">
        <v>2</v>
      </c>
      <c r="G30" s="892" t="s">
        <v>2</v>
      </c>
      <c r="H30" s="885" t="s">
        <v>12</v>
      </c>
      <c r="I30" s="450" t="s">
        <v>12</v>
      </c>
      <c r="J30" s="450" t="s">
        <v>12</v>
      </c>
      <c r="K30" s="892" t="s">
        <v>12</v>
      </c>
      <c r="L30" s="450" t="s">
        <v>12</v>
      </c>
      <c r="M30" s="450" t="s">
        <v>12</v>
      </c>
      <c r="N30" s="450" t="s">
        <v>12</v>
      </c>
      <c r="O30" s="450" t="s">
        <v>12</v>
      </c>
      <c r="P30" s="450">
        <v>0</v>
      </c>
      <c r="Q30" s="897">
        <v>0</v>
      </c>
      <c r="R30" s="937" t="s">
        <v>16</v>
      </c>
    </row>
    <row r="31" spans="2:18" ht="14.25" hidden="1" outlineLevel="1">
      <c r="B31" s="936" t="s">
        <v>0</v>
      </c>
      <c r="C31" s="487" t="s">
        <v>29</v>
      </c>
      <c r="D31" s="885" t="s">
        <v>2</v>
      </c>
      <c r="E31" s="450" t="s">
        <v>2</v>
      </c>
      <c r="F31" s="450" t="s">
        <v>2</v>
      </c>
      <c r="G31" s="892" t="s">
        <v>2</v>
      </c>
      <c r="H31" s="885" t="s">
        <v>12</v>
      </c>
      <c r="I31" s="450" t="s">
        <v>12</v>
      </c>
      <c r="J31" s="450" t="s">
        <v>12</v>
      </c>
      <c r="K31" s="892" t="s">
        <v>2</v>
      </c>
      <c r="L31" s="450" t="s">
        <v>12</v>
      </c>
      <c r="M31" s="450" t="s">
        <v>12</v>
      </c>
      <c r="N31" s="450" t="s">
        <v>12</v>
      </c>
      <c r="O31" s="450" t="s">
        <v>12</v>
      </c>
      <c r="P31" s="450">
        <v>0</v>
      </c>
      <c r="Q31" s="897">
        <v>0</v>
      </c>
      <c r="R31" s="937" t="s">
        <v>16</v>
      </c>
    </row>
    <row r="32" spans="2:18" ht="14.25" hidden="1" outlineLevel="1">
      <c r="B32" s="936" t="s">
        <v>0</v>
      </c>
      <c r="C32" s="487" t="s">
        <v>190</v>
      </c>
      <c r="D32" s="885" t="s">
        <v>2</v>
      </c>
      <c r="E32" s="450" t="s">
        <v>2</v>
      </c>
      <c r="F32" s="450" t="s">
        <v>2</v>
      </c>
      <c r="G32" s="892" t="s">
        <v>2</v>
      </c>
      <c r="H32" s="885" t="s">
        <v>12</v>
      </c>
      <c r="I32" s="450" t="s">
        <v>12</v>
      </c>
      <c r="J32" s="450" t="s">
        <v>12</v>
      </c>
      <c r="K32" s="892" t="s">
        <v>12</v>
      </c>
      <c r="L32" s="450" t="s">
        <v>12</v>
      </c>
      <c r="M32" s="450" t="s">
        <v>12</v>
      </c>
      <c r="N32" s="450" t="s">
        <v>12</v>
      </c>
      <c r="O32" s="450" t="s">
        <v>12</v>
      </c>
      <c r="P32" s="450">
        <v>0</v>
      </c>
      <c r="Q32" s="897">
        <v>0</v>
      </c>
      <c r="R32" s="937" t="s">
        <v>16</v>
      </c>
    </row>
    <row r="33" spans="2:18" ht="14.25" hidden="1" outlineLevel="1">
      <c r="B33" s="936" t="s">
        <v>0</v>
      </c>
      <c r="C33" s="487" t="s">
        <v>48</v>
      </c>
      <c r="D33" s="885" t="s">
        <v>2</v>
      </c>
      <c r="E33" s="450" t="s">
        <v>2</v>
      </c>
      <c r="F33" s="450" t="s">
        <v>2</v>
      </c>
      <c r="G33" s="892" t="s">
        <v>2</v>
      </c>
      <c r="H33" s="885" t="s">
        <v>12</v>
      </c>
      <c r="I33" s="450" t="s">
        <v>12</v>
      </c>
      <c r="J33" s="450" t="s">
        <v>12</v>
      </c>
      <c r="K33" s="892" t="s">
        <v>12</v>
      </c>
      <c r="L33" s="450" t="s">
        <v>12</v>
      </c>
      <c r="M33" s="450" t="s">
        <v>12</v>
      </c>
      <c r="N33" s="450" t="s">
        <v>12</v>
      </c>
      <c r="O33" s="450" t="s">
        <v>12</v>
      </c>
      <c r="P33" s="450">
        <v>0</v>
      </c>
      <c r="Q33" s="897">
        <v>0</v>
      </c>
      <c r="R33" s="937" t="s">
        <v>16</v>
      </c>
    </row>
    <row r="34" spans="2:18" ht="14.25" hidden="1" outlineLevel="1">
      <c r="B34" s="936" t="s">
        <v>37</v>
      </c>
      <c r="C34" s="487" t="s">
        <v>45</v>
      </c>
      <c r="D34" s="885" t="s">
        <v>2</v>
      </c>
      <c r="E34" s="450" t="s">
        <v>2</v>
      </c>
      <c r="F34" s="450" t="s">
        <v>2</v>
      </c>
      <c r="G34" s="892" t="s">
        <v>2</v>
      </c>
      <c r="H34" s="885" t="s">
        <v>12</v>
      </c>
      <c r="I34" s="450" t="s">
        <v>12</v>
      </c>
      <c r="J34" s="450" t="s">
        <v>12</v>
      </c>
      <c r="K34" s="892" t="s">
        <v>12</v>
      </c>
      <c r="L34" s="450" t="s">
        <v>12</v>
      </c>
      <c r="M34" s="450" t="s">
        <v>12</v>
      </c>
      <c r="N34" s="450" t="s">
        <v>12</v>
      </c>
      <c r="O34" s="450" t="s">
        <v>12</v>
      </c>
      <c r="P34" s="450">
        <v>0</v>
      </c>
      <c r="Q34" s="897">
        <v>0</v>
      </c>
      <c r="R34" s="937" t="s">
        <v>16</v>
      </c>
    </row>
    <row r="35" spans="2:18" ht="14.25" hidden="1" outlineLevel="1">
      <c r="B35" s="936" t="s">
        <v>9</v>
      </c>
      <c r="C35" s="506" t="s">
        <v>101</v>
      </c>
      <c r="D35" s="885" t="s">
        <v>12</v>
      </c>
      <c r="E35" s="450" t="s">
        <v>12</v>
      </c>
      <c r="F35" s="450" t="s">
        <v>12</v>
      </c>
      <c r="G35" s="892" t="s">
        <v>12</v>
      </c>
      <c r="H35" s="885" t="s">
        <v>12</v>
      </c>
      <c r="I35" s="450" t="s">
        <v>12</v>
      </c>
      <c r="J35" s="450" t="s">
        <v>12</v>
      </c>
      <c r="K35" s="892" t="s">
        <v>12</v>
      </c>
      <c r="L35" s="450" t="s">
        <v>12</v>
      </c>
      <c r="M35" s="450" t="s">
        <v>12</v>
      </c>
      <c r="N35" s="450" t="s">
        <v>12</v>
      </c>
      <c r="O35" s="450" t="s">
        <v>12</v>
      </c>
      <c r="P35" s="450" t="s">
        <v>12</v>
      </c>
      <c r="Q35" s="897" t="s">
        <v>12</v>
      </c>
      <c r="R35" s="937" t="s">
        <v>16</v>
      </c>
    </row>
    <row r="36" spans="2:18" ht="14.25" hidden="1" outlineLevel="1">
      <c r="B36" s="936" t="s">
        <v>7</v>
      </c>
      <c r="C36" s="506" t="s">
        <v>104</v>
      </c>
      <c r="D36" s="885" t="s">
        <v>12</v>
      </c>
      <c r="E36" s="450" t="s">
        <v>12</v>
      </c>
      <c r="F36" s="450" t="s">
        <v>12</v>
      </c>
      <c r="G36" s="892" t="s">
        <v>12</v>
      </c>
      <c r="H36" s="885" t="s">
        <v>12</v>
      </c>
      <c r="I36" s="450" t="s">
        <v>12</v>
      </c>
      <c r="J36" s="450" t="s">
        <v>12</v>
      </c>
      <c r="K36" s="892" t="s">
        <v>12</v>
      </c>
      <c r="L36" s="450" t="s">
        <v>12</v>
      </c>
      <c r="M36" s="450" t="s">
        <v>12</v>
      </c>
      <c r="N36" s="450" t="s">
        <v>12</v>
      </c>
      <c r="O36" s="450" t="s">
        <v>12</v>
      </c>
      <c r="P36" s="450" t="s">
        <v>12</v>
      </c>
      <c r="Q36" s="897" t="s">
        <v>12</v>
      </c>
      <c r="R36" s="937" t="s">
        <v>16</v>
      </c>
    </row>
    <row r="37" spans="2:18" ht="14.25" hidden="1" outlineLevel="1">
      <c r="B37" s="936" t="s">
        <v>7</v>
      </c>
      <c r="C37" s="506" t="s">
        <v>49</v>
      </c>
      <c r="D37" s="885" t="s">
        <v>2</v>
      </c>
      <c r="E37" s="450" t="s">
        <v>2</v>
      </c>
      <c r="F37" s="450" t="s">
        <v>2</v>
      </c>
      <c r="G37" s="892" t="s">
        <v>2</v>
      </c>
      <c r="H37" s="885" t="s">
        <v>12</v>
      </c>
      <c r="I37" s="450" t="s">
        <v>12</v>
      </c>
      <c r="J37" s="450" t="s">
        <v>12</v>
      </c>
      <c r="K37" s="892" t="s">
        <v>12</v>
      </c>
      <c r="L37" s="450" t="s">
        <v>12</v>
      </c>
      <c r="M37" s="450" t="s">
        <v>12</v>
      </c>
      <c r="N37" s="450" t="s">
        <v>12</v>
      </c>
      <c r="O37" s="450" t="s">
        <v>12</v>
      </c>
      <c r="P37" s="450">
        <v>0</v>
      </c>
      <c r="Q37" s="897">
        <v>0</v>
      </c>
      <c r="R37" s="937" t="s">
        <v>16</v>
      </c>
    </row>
    <row r="38" spans="2:18" ht="14.25" hidden="1" outlineLevel="1">
      <c r="B38" s="936" t="s">
        <v>265</v>
      </c>
      <c r="C38" s="487" t="s">
        <v>105</v>
      </c>
      <c r="D38" s="885" t="s">
        <v>12</v>
      </c>
      <c r="E38" s="450" t="s">
        <v>12</v>
      </c>
      <c r="F38" s="450" t="s">
        <v>12</v>
      </c>
      <c r="G38" s="892" t="s">
        <v>12</v>
      </c>
      <c r="H38" s="885" t="s">
        <v>12</v>
      </c>
      <c r="I38" s="450" t="s">
        <v>12</v>
      </c>
      <c r="J38" s="450" t="s">
        <v>12</v>
      </c>
      <c r="K38" s="892" t="s">
        <v>12</v>
      </c>
      <c r="L38" s="450" t="s">
        <v>12</v>
      </c>
      <c r="M38" s="450" t="s">
        <v>12</v>
      </c>
      <c r="N38" s="450" t="s">
        <v>12</v>
      </c>
      <c r="O38" s="450" t="s">
        <v>12</v>
      </c>
      <c r="P38" s="450" t="s">
        <v>12</v>
      </c>
      <c r="Q38" s="897" t="s">
        <v>12</v>
      </c>
      <c r="R38" s="937" t="s">
        <v>16</v>
      </c>
    </row>
    <row r="39" spans="2:18" ht="14.25" hidden="1" outlineLevel="1">
      <c r="B39" s="927" t="s">
        <v>98</v>
      </c>
      <c r="C39" s="449" t="s">
        <v>267</v>
      </c>
      <c r="D39" s="885" t="s">
        <v>12</v>
      </c>
      <c r="E39" s="450" t="s">
        <v>12</v>
      </c>
      <c r="F39" s="450" t="s">
        <v>12</v>
      </c>
      <c r="G39" s="892" t="s">
        <v>12</v>
      </c>
      <c r="H39" s="885" t="s">
        <v>12</v>
      </c>
      <c r="I39" s="450" t="s">
        <v>12</v>
      </c>
      <c r="J39" s="450" t="s">
        <v>12</v>
      </c>
      <c r="K39" s="892" t="s">
        <v>12</v>
      </c>
      <c r="L39" s="450" t="s">
        <v>12</v>
      </c>
      <c r="M39" s="450" t="s">
        <v>12</v>
      </c>
      <c r="N39" s="450" t="s">
        <v>12</v>
      </c>
      <c r="O39" s="450" t="s">
        <v>12</v>
      </c>
      <c r="P39" s="450">
        <v>0</v>
      </c>
      <c r="Q39" s="897">
        <v>0</v>
      </c>
      <c r="R39" s="937" t="s">
        <v>16</v>
      </c>
    </row>
    <row r="40" spans="2:18" ht="14.25" hidden="1" outlineLevel="1">
      <c r="B40" s="936" t="s">
        <v>46</v>
      </c>
      <c r="C40" s="487" t="s">
        <v>106</v>
      </c>
      <c r="D40" s="885" t="s">
        <v>12</v>
      </c>
      <c r="E40" s="450" t="s">
        <v>12</v>
      </c>
      <c r="F40" s="450" t="s">
        <v>12</v>
      </c>
      <c r="G40" s="892" t="s">
        <v>12</v>
      </c>
      <c r="H40" s="885" t="s">
        <v>12</v>
      </c>
      <c r="I40" s="450" t="s">
        <v>12</v>
      </c>
      <c r="J40" s="450" t="s">
        <v>12</v>
      </c>
      <c r="K40" s="892" t="s">
        <v>12</v>
      </c>
      <c r="L40" s="450" t="s">
        <v>12</v>
      </c>
      <c r="M40" s="450" t="s">
        <v>12</v>
      </c>
      <c r="N40" s="450" t="s">
        <v>12</v>
      </c>
      <c r="O40" s="450" t="s">
        <v>12</v>
      </c>
      <c r="P40" s="450" t="s">
        <v>12</v>
      </c>
      <c r="Q40" s="897" t="s">
        <v>12</v>
      </c>
      <c r="R40" s="937" t="s">
        <v>16</v>
      </c>
    </row>
    <row r="41" spans="2:18" ht="14.25" hidden="1" outlineLevel="1">
      <c r="B41" s="936" t="s">
        <v>46</v>
      </c>
      <c r="C41" s="487" t="s">
        <v>50</v>
      </c>
      <c r="D41" s="885" t="s">
        <v>2</v>
      </c>
      <c r="E41" s="450" t="s">
        <v>2</v>
      </c>
      <c r="F41" s="450" t="s">
        <v>2</v>
      </c>
      <c r="G41" s="892" t="s">
        <v>2</v>
      </c>
      <c r="H41" s="885" t="s">
        <v>12</v>
      </c>
      <c r="I41" s="450" t="s">
        <v>12</v>
      </c>
      <c r="J41" s="450" t="s">
        <v>12</v>
      </c>
      <c r="K41" s="892" t="s">
        <v>12</v>
      </c>
      <c r="L41" s="450" t="s">
        <v>12</v>
      </c>
      <c r="M41" s="450" t="s">
        <v>12</v>
      </c>
      <c r="N41" s="450" t="s">
        <v>12</v>
      </c>
      <c r="O41" s="450" t="s">
        <v>12</v>
      </c>
      <c r="P41" s="450">
        <v>0</v>
      </c>
      <c r="Q41" s="897">
        <v>0</v>
      </c>
      <c r="R41" s="937" t="s">
        <v>16</v>
      </c>
    </row>
    <row r="42" spans="2:18" ht="14.25" hidden="1" outlineLevel="1">
      <c r="B42" s="936" t="s">
        <v>46</v>
      </c>
      <c r="C42" s="506" t="s">
        <v>62</v>
      </c>
      <c r="D42" s="885" t="s">
        <v>2</v>
      </c>
      <c r="E42" s="450" t="s">
        <v>2</v>
      </c>
      <c r="F42" s="450" t="s">
        <v>2</v>
      </c>
      <c r="G42" s="892" t="s">
        <v>2</v>
      </c>
      <c r="H42" s="885" t="s">
        <v>12</v>
      </c>
      <c r="I42" s="450" t="s">
        <v>12</v>
      </c>
      <c r="J42" s="450" t="s">
        <v>12</v>
      </c>
      <c r="K42" s="892" t="s">
        <v>2</v>
      </c>
      <c r="L42" s="450" t="s">
        <v>12</v>
      </c>
      <c r="M42" s="450" t="s">
        <v>12</v>
      </c>
      <c r="N42" s="450" t="s">
        <v>12</v>
      </c>
      <c r="O42" s="450" t="s">
        <v>12</v>
      </c>
      <c r="P42" s="450">
        <v>0</v>
      </c>
      <c r="Q42" s="897">
        <v>0</v>
      </c>
      <c r="R42" s="937" t="s">
        <v>16</v>
      </c>
    </row>
    <row r="43" spans="2:18" ht="14.25" hidden="1" outlineLevel="1">
      <c r="B43" s="936" t="s">
        <v>46</v>
      </c>
      <c r="C43" s="506" t="s">
        <v>57</v>
      </c>
      <c r="D43" s="885" t="s">
        <v>2</v>
      </c>
      <c r="E43" s="450" t="s">
        <v>2</v>
      </c>
      <c r="F43" s="450" t="s">
        <v>2</v>
      </c>
      <c r="G43" s="892" t="s">
        <v>2</v>
      </c>
      <c r="H43" s="885" t="s">
        <v>12</v>
      </c>
      <c r="I43" s="450" t="s">
        <v>12</v>
      </c>
      <c r="J43" s="450" t="s">
        <v>12</v>
      </c>
      <c r="K43" s="892" t="s">
        <v>2</v>
      </c>
      <c r="L43" s="450" t="s">
        <v>12</v>
      </c>
      <c r="M43" s="450" t="s">
        <v>12</v>
      </c>
      <c r="N43" s="450" t="s">
        <v>12</v>
      </c>
      <c r="O43" s="450" t="s">
        <v>12</v>
      </c>
      <c r="P43" s="450" t="s">
        <v>12</v>
      </c>
      <c r="Q43" s="897" t="s">
        <v>12</v>
      </c>
      <c r="R43" s="937" t="s">
        <v>16</v>
      </c>
    </row>
    <row r="44" spans="2:18" ht="14.25" hidden="1" outlineLevel="1">
      <c r="B44" s="936" t="s">
        <v>222</v>
      </c>
      <c r="C44" s="487" t="s">
        <v>139</v>
      </c>
      <c r="D44" s="885" t="s">
        <v>12</v>
      </c>
      <c r="E44" s="450" t="s">
        <v>12</v>
      </c>
      <c r="F44" s="450" t="s">
        <v>12</v>
      </c>
      <c r="G44" s="892" t="s">
        <v>12</v>
      </c>
      <c r="H44" s="885" t="s">
        <v>12</v>
      </c>
      <c r="I44" s="450" t="s">
        <v>12</v>
      </c>
      <c r="J44" s="450" t="s">
        <v>12</v>
      </c>
      <c r="K44" s="892" t="s">
        <v>12</v>
      </c>
      <c r="L44" s="450" t="s">
        <v>12</v>
      </c>
      <c r="M44" s="450" t="s">
        <v>12</v>
      </c>
      <c r="N44" s="450" t="s">
        <v>12</v>
      </c>
      <c r="O44" s="450" t="s">
        <v>12</v>
      </c>
      <c r="P44" s="450">
        <v>0</v>
      </c>
      <c r="Q44" s="897">
        <v>0</v>
      </c>
      <c r="R44" s="937" t="s">
        <v>16</v>
      </c>
    </row>
    <row r="45" spans="2:18" ht="14.25" hidden="1" outlineLevel="1">
      <c r="B45" s="936" t="s">
        <v>127</v>
      </c>
      <c r="C45" s="487" t="s">
        <v>36</v>
      </c>
      <c r="D45" s="885" t="s">
        <v>2</v>
      </c>
      <c r="E45" s="450" t="s">
        <v>2</v>
      </c>
      <c r="F45" s="450" t="s">
        <v>2</v>
      </c>
      <c r="G45" s="892" t="s">
        <v>2</v>
      </c>
      <c r="H45" s="885" t="s">
        <v>12</v>
      </c>
      <c r="I45" s="450" t="s">
        <v>12</v>
      </c>
      <c r="J45" s="450" t="s">
        <v>12</v>
      </c>
      <c r="K45" s="892" t="s">
        <v>12</v>
      </c>
      <c r="L45" s="450" t="s">
        <v>12</v>
      </c>
      <c r="M45" s="450" t="s">
        <v>12</v>
      </c>
      <c r="N45" s="450" t="s">
        <v>12</v>
      </c>
      <c r="O45" s="450" t="s">
        <v>12</v>
      </c>
      <c r="P45" s="450">
        <v>0</v>
      </c>
      <c r="Q45" s="897">
        <v>0</v>
      </c>
      <c r="R45" s="937" t="s">
        <v>16</v>
      </c>
    </row>
    <row r="46" spans="2:18" ht="14.25" hidden="1" outlineLevel="1">
      <c r="B46" s="936" t="s">
        <v>127</v>
      </c>
      <c r="C46" s="487" t="s">
        <v>108</v>
      </c>
      <c r="D46" s="885" t="s">
        <v>2</v>
      </c>
      <c r="E46" s="450" t="s">
        <v>2</v>
      </c>
      <c r="F46" s="450" t="s">
        <v>2</v>
      </c>
      <c r="G46" s="892" t="s">
        <v>2</v>
      </c>
      <c r="H46" s="885" t="s">
        <v>12</v>
      </c>
      <c r="I46" s="450" t="s">
        <v>12</v>
      </c>
      <c r="J46" s="450" t="s">
        <v>12</v>
      </c>
      <c r="K46" s="892" t="s">
        <v>12</v>
      </c>
      <c r="L46" s="450" t="s">
        <v>12</v>
      </c>
      <c r="M46" s="450" t="s">
        <v>12</v>
      </c>
      <c r="N46" s="450" t="s">
        <v>12</v>
      </c>
      <c r="O46" s="450" t="s">
        <v>12</v>
      </c>
      <c r="P46" s="450" t="s">
        <v>12</v>
      </c>
      <c r="Q46" s="897" t="s">
        <v>12</v>
      </c>
      <c r="R46" s="937" t="s">
        <v>16</v>
      </c>
    </row>
    <row r="47" spans="2:18" ht="14.25" hidden="1" outlineLevel="1">
      <c r="B47" s="936" t="s">
        <v>127</v>
      </c>
      <c r="C47" s="487" t="s">
        <v>136</v>
      </c>
      <c r="D47" s="885" t="s">
        <v>2</v>
      </c>
      <c r="E47" s="450" t="s">
        <v>2</v>
      </c>
      <c r="F47" s="450" t="s">
        <v>2</v>
      </c>
      <c r="G47" s="892" t="s">
        <v>2</v>
      </c>
      <c r="H47" s="885" t="s">
        <v>12</v>
      </c>
      <c r="I47" s="450" t="s">
        <v>12</v>
      </c>
      <c r="J47" s="450" t="s">
        <v>12</v>
      </c>
      <c r="K47" s="892" t="s">
        <v>12</v>
      </c>
      <c r="L47" s="450" t="s">
        <v>12</v>
      </c>
      <c r="M47" s="450" t="s">
        <v>12</v>
      </c>
      <c r="N47" s="450" t="s">
        <v>12</v>
      </c>
      <c r="O47" s="450" t="s">
        <v>12</v>
      </c>
      <c r="P47" s="450">
        <v>0</v>
      </c>
      <c r="Q47" s="897">
        <v>0</v>
      </c>
      <c r="R47" s="937" t="s">
        <v>16</v>
      </c>
    </row>
    <row r="48" spans="2:18" ht="14.25" hidden="1" outlineLevel="1">
      <c r="B48" s="936" t="s">
        <v>1</v>
      </c>
      <c r="C48" s="487" t="s">
        <v>33</v>
      </c>
      <c r="D48" s="885" t="s">
        <v>12</v>
      </c>
      <c r="E48" s="450" t="s">
        <v>12</v>
      </c>
      <c r="F48" s="450" t="s">
        <v>12</v>
      </c>
      <c r="G48" s="892" t="s">
        <v>12</v>
      </c>
      <c r="H48" s="885" t="s">
        <v>12</v>
      </c>
      <c r="I48" s="450" t="s">
        <v>12</v>
      </c>
      <c r="J48" s="450" t="s">
        <v>12</v>
      </c>
      <c r="K48" s="892" t="s">
        <v>12</v>
      </c>
      <c r="L48" s="450">
        <v>0</v>
      </c>
      <c r="M48" s="450" t="s">
        <v>12</v>
      </c>
      <c r="N48" s="450" t="s">
        <v>12</v>
      </c>
      <c r="O48" s="450" t="s">
        <v>12</v>
      </c>
      <c r="P48" s="450">
        <v>0</v>
      </c>
      <c r="Q48" s="897">
        <v>0</v>
      </c>
      <c r="R48" s="937" t="s">
        <v>16</v>
      </c>
    </row>
    <row r="49" spans="2:18" ht="14.25" hidden="1" outlineLevel="1">
      <c r="B49" s="936" t="s">
        <v>1</v>
      </c>
      <c r="C49" s="487" t="s">
        <v>53</v>
      </c>
      <c r="D49" s="885" t="s">
        <v>12</v>
      </c>
      <c r="E49" s="450" t="s">
        <v>12</v>
      </c>
      <c r="F49" s="450" t="s">
        <v>12</v>
      </c>
      <c r="G49" s="892" t="s">
        <v>12</v>
      </c>
      <c r="H49" s="885" t="s">
        <v>12</v>
      </c>
      <c r="I49" s="450" t="s">
        <v>12</v>
      </c>
      <c r="J49" s="450" t="s">
        <v>12</v>
      </c>
      <c r="K49" s="892" t="s">
        <v>12</v>
      </c>
      <c r="L49" s="450" t="s">
        <v>12</v>
      </c>
      <c r="M49" s="450" t="s">
        <v>12</v>
      </c>
      <c r="N49" s="450" t="s">
        <v>12</v>
      </c>
      <c r="O49" s="450" t="s">
        <v>12</v>
      </c>
      <c r="P49" s="450">
        <v>0</v>
      </c>
      <c r="Q49" s="897">
        <v>0</v>
      </c>
      <c r="R49" s="937" t="s">
        <v>16</v>
      </c>
    </row>
    <row r="50" spans="2:18" ht="14.25" hidden="1" outlineLevel="1">
      <c r="B50" s="936" t="s">
        <v>1</v>
      </c>
      <c r="C50" s="487" t="s">
        <v>54</v>
      </c>
      <c r="D50" s="885" t="s">
        <v>2</v>
      </c>
      <c r="E50" s="450" t="s">
        <v>2</v>
      </c>
      <c r="F50" s="450" t="s">
        <v>2</v>
      </c>
      <c r="G50" s="892" t="s">
        <v>2</v>
      </c>
      <c r="H50" s="885" t="s">
        <v>12</v>
      </c>
      <c r="I50" s="450" t="s">
        <v>12</v>
      </c>
      <c r="J50" s="450" t="s">
        <v>12</v>
      </c>
      <c r="K50" s="892" t="s">
        <v>2</v>
      </c>
      <c r="L50" s="450" t="s">
        <v>12</v>
      </c>
      <c r="M50" s="450" t="s">
        <v>12</v>
      </c>
      <c r="N50" s="450" t="s">
        <v>12</v>
      </c>
      <c r="O50" s="450" t="s">
        <v>12</v>
      </c>
      <c r="P50" s="450">
        <v>0</v>
      </c>
      <c r="Q50" s="897">
        <v>0</v>
      </c>
      <c r="R50" s="937" t="s">
        <v>16</v>
      </c>
    </row>
    <row r="51" spans="2:18" ht="14.25" hidden="1" outlineLevel="1">
      <c r="B51" s="936" t="s">
        <v>1</v>
      </c>
      <c r="C51" s="487" t="s">
        <v>47</v>
      </c>
      <c r="D51" s="885" t="s">
        <v>2</v>
      </c>
      <c r="E51" s="450" t="s">
        <v>2</v>
      </c>
      <c r="F51" s="450" t="s">
        <v>2</v>
      </c>
      <c r="G51" s="892" t="s">
        <v>2</v>
      </c>
      <c r="H51" s="885" t="s">
        <v>12</v>
      </c>
      <c r="I51" s="450" t="s">
        <v>12</v>
      </c>
      <c r="J51" s="450" t="s">
        <v>12</v>
      </c>
      <c r="K51" s="892" t="s">
        <v>12</v>
      </c>
      <c r="L51" s="450" t="s">
        <v>12</v>
      </c>
      <c r="M51" s="450" t="s">
        <v>12</v>
      </c>
      <c r="N51" s="450" t="s">
        <v>12</v>
      </c>
      <c r="O51" s="450" t="s">
        <v>12</v>
      </c>
      <c r="P51" s="450" t="s">
        <v>12</v>
      </c>
      <c r="Q51" s="897">
        <v>0</v>
      </c>
      <c r="R51" s="937" t="s">
        <v>16</v>
      </c>
    </row>
    <row r="52" spans="2:18" ht="14.25" hidden="1" outlineLevel="1">
      <c r="B52" s="936" t="s">
        <v>1</v>
      </c>
      <c r="C52" s="487" t="s">
        <v>34</v>
      </c>
      <c r="D52" s="885" t="s">
        <v>2</v>
      </c>
      <c r="E52" s="450" t="s">
        <v>2</v>
      </c>
      <c r="F52" s="450" t="s">
        <v>2</v>
      </c>
      <c r="G52" s="892" t="s">
        <v>2</v>
      </c>
      <c r="H52" s="885" t="s">
        <v>12</v>
      </c>
      <c r="I52" s="450" t="s">
        <v>12</v>
      </c>
      <c r="J52" s="450" t="s">
        <v>12</v>
      </c>
      <c r="K52" s="892" t="s">
        <v>12</v>
      </c>
      <c r="L52" s="450" t="s">
        <v>12</v>
      </c>
      <c r="M52" s="450" t="s">
        <v>12</v>
      </c>
      <c r="N52" s="450" t="s">
        <v>12</v>
      </c>
      <c r="O52" s="450" t="s">
        <v>12</v>
      </c>
      <c r="P52" s="450">
        <v>0</v>
      </c>
      <c r="Q52" s="897">
        <v>0</v>
      </c>
      <c r="R52" s="937" t="s">
        <v>16</v>
      </c>
    </row>
    <row r="53" spans="2:18" ht="14.25" hidden="1" outlineLevel="1">
      <c r="B53" s="936" t="s">
        <v>1</v>
      </c>
      <c r="C53" s="487" t="s">
        <v>55</v>
      </c>
      <c r="D53" s="885" t="s">
        <v>2</v>
      </c>
      <c r="E53" s="450" t="s">
        <v>2</v>
      </c>
      <c r="F53" s="450" t="s">
        <v>2</v>
      </c>
      <c r="G53" s="892" t="s">
        <v>2</v>
      </c>
      <c r="H53" s="885" t="s">
        <v>12</v>
      </c>
      <c r="I53" s="450" t="s">
        <v>12</v>
      </c>
      <c r="J53" s="450" t="s">
        <v>12</v>
      </c>
      <c r="K53" s="892" t="s">
        <v>12</v>
      </c>
      <c r="L53" s="450" t="s">
        <v>12</v>
      </c>
      <c r="M53" s="450" t="s">
        <v>12</v>
      </c>
      <c r="N53" s="450" t="s">
        <v>12</v>
      </c>
      <c r="O53" s="450" t="s">
        <v>12</v>
      </c>
      <c r="P53" s="450">
        <v>0</v>
      </c>
      <c r="Q53" s="897">
        <v>0</v>
      </c>
      <c r="R53" s="937" t="s">
        <v>16</v>
      </c>
    </row>
    <row r="54" spans="2:18" ht="14.25" hidden="1" outlineLevel="1">
      <c r="B54" s="936" t="s">
        <v>1</v>
      </c>
      <c r="C54" s="487" t="s">
        <v>191</v>
      </c>
      <c r="D54" s="885" t="s">
        <v>2</v>
      </c>
      <c r="E54" s="450" t="s">
        <v>2</v>
      </c>
      <c r="F54" s="450" t="s">
        <v>2</v>
      </c>
      <c r="G54" s="892" t="s">
        <v>2</v>
      </c>
      <c r="H54" s="885" t="s">
        <v>12</v>
      </c>
      <c r="I54" s="450" t="s">
        <v>12</v>
      </c>
      <c r="J54" s="450" t="s">
        <v>12</v>
      </c>
      <c r="K54" s="892" t="s">
        <v>12</v>
      </c>
      <c r="L54" s="450" t="s">
        <v>12</v>
      </c>
      <c r="M54" s="450" t="s">
        <v>12</v>
      </c>
      <c r="N54" s="450" t="s">
        <v>12</v>
      </c>
      <c r="O54" s="450" t="s">
        <v>12</v>
      </c>
      <c r="P54" s="450">
        <v>0</v>
      </c>
      <c r="Q54" s="897">
        <v>0</v>
      </c>
      <c r="R54" s="937" t="s">
        <v>16</v>
      </c>
    </row>
    <row r="55" spans="2:18" ht="14.25" hidden="1" outlineLevel="1">
      <c r="B55" s="936" t="s">
        <v>1</v>
      </c>
      <c r="C55" s="487" t="s">
        <v>35</v>
      </c>
      <c r="D55" s="885" t="s">
        <v>2</v>
      </c>
      <c r="E55" s="450" t="s">
        <v>2</v>
      </c>
      <c r="F55" s="450" t="s">
        <v>2</v>
      </c>
      <c r="G55" s="892" t="s">
        <v>2</v>
      </c>
      <c r="H55" s="885" t="s">
        <v>12</v>
      </c>
      <c r="I55" s="450" t="s">
        <v>12</v>
      </c>
      <c r="J55" s="450" t="s">
        <v>12</v>
      </c>
      <c r="K55" s="892" t="s">
        <v>2</v>
      </c>
      <c r="L55" s="450" t="s">
        <v>12</v>
      </c>
      <c r="M55" s="450" t="s">
        <v>12</v>
      </c>
      <c r="N55" s="450" t="s">
        <v>12</v>
      </c>
      <c r="O55" s="450" t="s">
        <v>12</v>
      </c>
      <c r="P55" s="450">
        <v>0</v>
      </c>
      <c r="Q55" s="897">
        <v>0</v>
      </c>
      <c r="R55" s="937" t="s">
        <v>16</v>
      </c>
    </row>
    <row r="56" spans="2:18" ht="14.25" hidden="1" outlineLevel="1">
      <c r="B56" s="936" t="s">
        <v>1</v>
      </c>
      <c r="C56" s="487" t="s">
        <v>56</v>
      </c>
      <c r="D56" s="885" t="s">
        <v>2</v>
      </c>
      <c r="E56" s="450" t="s">
        <v>2</v>
      </c>
      <c r="F56" s="450" t="s">
        <v>2</v>
      </c>
      <c r="G56" s="892" t="s">
        <v>2</v>
      </c>
      <c r="H56" s="885" t="s">
        <v>12</v>
      </c>
      <c r="I56" s="450" t="s">
        <v>12</v>
      </c>
      <c r="J56" s="450" t="s">
        <v>12</v>
      </c>
      <c r="K56" s="892" t="s">
        <v>12</v>
      </c>
      <c r="L56" s="450" t="s">
        <v>12</v>
      </c>
      <c r="M56" s="450" t="s">
        <v>12</v>
      </c>
      <c r="N56" s="450" t="s">
        <v>12</v>
      </c>
      <c r="O56" s="450" t="s">
        <v>12</v>
      </c>
      <c r="P56" s="450">
        <v>0</v>
      </c>
      <c r="Q56" s="897">
        <v>0</v>
      </c>
      <c r="R56" s="937" t="s">
        <v>16</v>
      </c>
    </row>
    <row r="57" spans="2:18" ht="14.25" hidden="1" outlineLevel="1">
      <c r="B57" s="936" t="s">
        <v>1</v>
      </c>
      <c r="C57" s="487" t="s">
        <v>138</v>
      </c>
      <c r="D57" s="885" t="s">
        <v>12</v>
      </c>
      <c r="E57" s="450" t="s">
        <v>12</v>
      </c>
      <c r="F57" s="450" t="s">
        <v>12</v>
      </c>
      <c r="G57" s="892" t="s">
        <v>12</v>
      </c>
      <c r="H57" s="885" t="s">
        <v>12</v>
      </c>
      <c r="I57" s="450" t="s">
        <v>12</v>
      </c>
      <c r="J57" s="450" t="s">
        <v>12</v>
      </c>
      <c r="K57" s="892" t="s">
        <v>2</v>
      </c>
      <c r="L57" s="450" t="s">
        <v>12</v>
      </c>
      <c r="M57" s="450" t="s">
        <v>12</v>
      </c>
      <c r="N57" s="450" t="s">
        <v>12</v>
      </c>
      <c r="O57" s="450" t="s">
        <v>12</v>
      </c>
      <c r="P57" s="450">
        <v>0</v>
      </c>
      <c r="Q57" s="897">
        <v>0</v>
      </c>
      <c r="R57" s="937" t="s">
        <v>16</v>
      </c>
    </row>
    <row r="58" spans="2:18" ht="14.25" hidden="1" outlineLevel="1">
      <c r="B58" s="936" t="s">
        <v>1</v>
      </c>
      <c r="C58" s="487" t="s">
        <v>137</v>
      </c>
      <c r="D58" s="885" t="s">
        <v>12</v>
      </c>
      <c r="E58" s="450" t="s">
        <v>12</v>
      </c>
      <c r="F58" s="450" t="s">
        <v>12</v>
      </c>
      <c r="G58" s="892" t="s">
        <v>12</v>
      </c>
      <c r="H58" s="885" t="s">
        <v>12</v>
      </c>
      <c r="I58" s="450" t="s">
        <v>12</v>
      </c>
      <c r="J58" s="450" t="s">
        <v>12</v>
      </c>
      <c r="K58" s="892" t="s">
        <v>2</v>
      </c>
      <c r="L58" s="450" t="s">
        <v>12</v>
      </c>
      <c r="M58" s="450" t="s">
        <v>12</v>
      </c>
      <c r="N58" s="450" t="s">
        <v>12</v>
      </c>
      <c r="O58" s="450" t="s">
        <v>12</v>
      </c>
      <c r="P58" s="450">
        <v>0</v>
      </c>
      <c r="Q58" s="897">
        <v>0</v>
      </c>
      <c r="R58" s="937" t="s">
        <v>16</v>
      </c>
    </row>
    <row r="59" spans="2:18" ht="14.25" hidden="1" outlineLevel="1">
      <c r="B59" s="936" t="s">
        <v>1</v>
      </c>
      <c r="C59" s="487" t="s">
        <v>162</v>
      </c>
      <c r="D59" s="885" t="s">
        <v>12</v>
      </c>
      <c r="E59" s="450" t="s">
        <v>12</v>
      </c>
      <c r="F59" s="450" t="s">
        <v>12</v>
      </c>
      <c r="G59" s="892" t="s">
        <v>12</v>
      </c>
      <c r="H59" s="885" t="s">
        <v>12</v>
      </c>
      <c r="I59" s="450" t="s">
        <v>12</v>
      </c>
      <c r="J59" s="450" t="s">
        <v>12</v>
      </c>
      <c r="K59" s="892" t="s">
        <v>2</v>
      </c>
      <c r="L59" s="450" t="s">
        <v>12</v>
      </c>
      <c r="M59" s="450" t="s">
        <v>12</v>
      </c>
      <c r="N59" s="450" t="s">
        <v>12</v>
      </c>
      <c r="O59" s="450" t="s">
        <v>12</v>
      </c>
      <c r="P59" s="450">
        <v>0</v>
      </c>
      <c r="Q59" s="897">
        <v>0</v>
      </c>
      <c r="R59" s="937" t="s">
        <v>16</v>
      </c>
    </row>
    <row r="60" spans="2:18" ht="14.25" hidden="1" outlineLevel="1">
      <c r="B60" s="936" t="s">
        <v>1</v>
      </c>
      <c r="C60" s="487" t="s">
        <v>159</v>
      </c>
      <c r="D60" s="885" t="s">
        <v>12</v>
      </c>
      <c r="E60" s="450" t="s">
        <v>12</v>
      </c>
      <c r="F60" s="450" t="s">
        <v>12</v>
      </c>
      <c r="G60" s="892" t="s">
        <v>12</v>
      </c>
      <c r="H60" s="885" t="s">
        <v>12</v>
      </c>
      <c r="I60" s="450" t="s">
        <v>12</v>
      </c>
      <c r="J60" s="450" t="s">
        <v>12</v>
      </c>
      <c r="K60" s="892" t="s">
        <v>2</v>
      </c>
      <c r="L60" s="450" t="s">
        <v>12</v>
      </c>
      <c r="M60" s="450" t="s">
        <v>12</v>
      </c>
      <c r="N60" s="450" t="s">
        <v>12</v>
      </c>
      <c r="O60" s="450" t="s">
        <v>12</v>
      </c>
      <c r="P60" s="450">
        <v>0</v>
      </c>
      <c r="Q60" s="897">
        <v>0</v>
      </c>
      <c r="R60" s="937" t="s">
        <v>16</v>
      </c>
    </row>
    <row r="61" spans="2:18" ht="14.25" hidden="1" outlineLevel="1">
      <c r="B61" s="936" t="s">
        <v>1</v>
      </c>
      <c r="C61" s="487" t="s">
        <v>160</v>
      </c>
      <c r="D61" s="885" t="s">
        <v>12</v>
      </c>
      <c r="E61" s="450" t="s">
        <v>12</v>
      </c>
      <c r="F61" s="450" t="s">
        <v>12</v>
      </c>
      <c r="G61" s="892" t="s">
        <v>12</v>
      </c>
      <c r="H61" s="885" t="s">
        <v>12</v>
      </c>
      <c r="I61" s="450" t="s">
        <v>12</v>
      </c>
      <c r="J61" s="450" t="s">
        <v>12</v>
      </c>
      <c r="K61" s="892" t="s">
        <v>2</v>
      </c>
      <c r="L61" s="450" t="s">
        <v>12</v>
      </c>
      <c r="M61" s="450" t="s">
        <v>12</v>
      </c>
      <c r="N61" s="450" t="s">
        <v>12</v>
      </c>
      <c r="O61" s="450" t="s">
        <v>12</v>
      </c>
      <c r="P61" s="450">
        <v>0</v>
      </c>
      <c r="Q61" s="897">
        <v>0</v>
      </c>
      <c r="R61" s="937" t="s">
        <v>16</v>
      </c>
    </row>
    <row r="62" spans="2:18" ht="14.25" hidden="1" outlineLevel="1">
      <c r="B62" s="936" t="s">
        <v>1</v>
      </c>
      <c r="C62" s="487" t="s">
        <v>234</v>
      </c>
      <c r="D62" s="885" t="s">
        <v>12</v>
      </c>
      <c r="E62" s="450" t="s">
        <v>12</v>
      </c>
      <c r="F62" s="450" t="s">
        <v>12</v>
      </c>
      <c r="G62" s="892" t="s">
        <v>12</v>
      </c>
      <c r="H62" s="885" t="s">
        <v>12</v>
      </c>
      <c r="I62" s="450" t="s">
        <v>12</v>
      </c>
      <c r="J62" s="450" t="s">
        <v>12</v>
      </c>
      <c r="K62" s="892" t="s">
        <v>2</v>
      </c>
      <c r="L62" s="450" t="s">
        <v>12</v>
      </c>
      <c r="M62" s="450" t="s">
        <v>12</v>
      </c>
      <c r="N62" s="450" t="s">
        <v>12</v>
      </c>
      <c r="O62" s="450" t="s">
        <v>12</v>
      </c>
      <c r="P62" s="450">
        <v>0</v>
      </c>
      <c r="Q62" s="897">
        <v>0</v>
      </c>
      <c r="R62" s="937" t="s">
        <v>16</v>
      </c>
    </row>
    <row r="63" spans="2:18" ht="15" hidden="1" outlineLevel="1" thickBot="1">
      <c r="B63" s="938" t="s">
        <v>51</v>
      </c>
      <c r="C63" s="521" t="s">
        <v>261</v>
      </c>
      <c r="D63" s="898" t="s">
        <v>2</v>
      </c>
      <c r="E63" s="899" t="s">
        <v>2</v>
      </c>
      <c r="F63" s="899" t="s">
        <v>2</v>
      </c>
      <c r="G63" s="900" t="s">
        <v>2</v>
      </c>
      <c r="H63" s="898" t="s">
        <v>2</v>
      </c>
      <c r="I63" s="899" t="s">
        <v>2</v>
      </c>
      <c r="J63" s="899" t="s">
        <v>2</v>
      </c>
      <c r="K63" s="900" t="s">
        <v>2</v>
      </c>
      <c r="L63" s="899" t="s">
        <v>2</v>
      </c>
      <c r="M63" s="899" t="s">
        <v>2</v>
      </c>
      <c r="N63" s="899" t="s">
        <v>2</v>
      </c>
      <c r="O63" s="899" t="s">
        <v>2</v>
      </c>
      <c r="P63" s="899">
        <v>0</v>
      </c>
      <c r="Q63" s="901">
        <v>0</v>
      </c>
      <c r="R63" s="939" t="s">
        <v>16</v>
      </c>
    </row>
    <row r="64" spans="17:18" ht="14.25">
      <c r="Q64" s="569"/>
      <c r="R64" s="569" t="s">
        <v>24</v>
      </c>
    </row>
  </sheetData>
  <sheetProtection/>
  <mergeCells count="3">
    <mergeCell ref="D5:G5"/>
    <mergeCell ref="H5:K5"/>
    <mergeCell ref="L5:Q5"/>
  </mergeCells>
  <conditionalFormatting sqref="R7 D7:G7">
    <cfRule type="expression" priority="4" dxfId="0" stopIfTrue="1">
      <formula>MOD(ROW(),2)=0</formula>
    </cfRule>
  </conditionalFormatting>
  <conditionalFormatting sqref="H7:L7">
    <cfRule type="expression" priority="6" dxfId="0" stopIfTrue="1">
      <formula>MOD(ROW(),2)=0</formula>
    </cfRule>
  </conditionalFormatting>
  <conditionalFormatting sqref="L7:Q7">
    <cfRule type="expression" priority="5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P117"/>
  <sheetViews>
    <sheetView zoomScale="90" zoomScaleNormal="90" zoomScalePageLayoutView="0" workbookViewId="0" topLeftCell="A1">
      <pane ySplit="13" topLeftCell="A14" activePane="bottomLeft" state="frozen"/>
      <selection pane="topLeft" activeCell="A1" sqref="A1"/>
      <selection pane="bottomLeft" activeCell="B13" sqref="B13"/>
    </sheetView>
  </sheetViews>
  <sheetFormatPr defaultColWidth="9.140625" defaultRowHeight="13.5" customHeight="1" outlineLevelRow="2"/>
  <cols>
    <col min="1" max="1" width="0.9921875" style="33" customWidth="1"/>
    <col min="2" max="2" width="24.7109375" style="33" customWidth="1"/>
    <col min="3" max="3" width="20.8515625" style="33" customWidth="1"/>
    <col min="4" max="4" width="16.00390625" style="12" customWidth="1"/>
    <col min="5" max="5" width="12.7109375" style="12" customWidth="1"/>
    <col min="6" max="6" width="15.00390625" style="12" customWidth="1"/>
    <col min="7" max="7" width="12.7109375" style="12" customWidth="1"/>
    <col min="8" max="8" width="5.140625" style="22" customWidth="1"/>
    <col min="9" max="9" width="5.140625" style="23" customWidth="1"/>
    <col min="10" max="10" width="9.28125" style="33" bestFit="1" customWidth="1"/>
    <col min="11" max="11" width="11.28125" style="33" customWidth="1"/>
    <col min="12" max="12" width="9.7109375" style="694" customWidth="1"/>
    <col min="13" max="13" width="10.28125" style="33" customWidth="1"/>
    <col min="14" max="14" width="14.140625" style="33" bestFit="1" customWidth="1"/>
    <col min="15" max="16" width="11.28125" style="33" customWidth="1"/>
    <col min="17" max="16384" width="9.140625" style="33" customWidth="1"/>
  </cols>
  <sheetData>
    <row r="1" spans="1:12" s="13" customFormat="1" ht="5.25" customHeight="1" thickBot="1">
      <c r="A1" s="37"/>
      <c r="B1" s="26"/>
      <c r="C1" s="27"/>
      <c r="D1" s="28"/>
      <c r="E1" s="28"/>
      <c r="F1" s="28"/>
      <c r="G1" s="28"/>
      <c r="L1" s="666"/>
    </row>
    <row r="2" spans="1:12" s="13" customFormat="1" ht="13.5" customHeight="1" thickBot="1">
      <c r="A2" s="39"/>
      <c r="B2" s="26"/>
      <c r="C2" s="27"/>
      <c r="D2" s="827" t="s">
        <v>70</v>
      </c>
      <c r="E2" s="828"/>
      <c r="F2" s="66"/>
      <c r="G2" s="66"/>
      <c r="L2" s="666"/>
    </row>
    <row r="3" spans="1:16" s="13" customFormat="1" ht="13.5" customHeight="1">
      <c r="A3" s="37"/>
      <c r="B3" s="26"/>
      <c r="C3" s="27"/>
      <c r="D3" s="829" t="s">
        <v>71</v>
      </c>
      <c r="E3" s="830"/>
      <c r="F3" s="66"/>
      <c r="G3" s="66"/>
      <c r="L3" s="666"/>
      <c r="N3" s="822" t="s">
        <v>72</v>
      </c>
      <c r="O3" s="823">
        <f>SUM(M14:M99)</f>
        <v>0</v>
      </c>
      <c r="P3" s="838">
        <f>O3/P8</f>
        <v>0</v>
      </c>
    </row>
    <row r="4" spans="1:16" s="13" customFormat="1" ht="13.5" customHeight="1">
      <c r="A4" s="39"/>
      <c r="B4" s="26"/>
      <c r="C4" s="27"/>
      <c r="D4" s="829" t="s">
        <v>73</v>
      </c>
      <c r="E4" s="830"/>
      <c r="F4" s="66"/>
      <c r="L4" s="666"/>
      <c r="N4" s="824" t="s">
        <v>74</v>
      </c>
      <c r="O4" s="825" t="str">
        <f>IF(O5=0,"n/a",1-O5/O3)</f>
        <v>n/a</v>
      </c>
      <c r="P4" s="839" t="str">
        <f>IF(P5=0,"n/a",1-P5/P3)</f>
        <v>n/a</v>
      </c>
    </row>
    <row r="5" spans="1:16" s="13" customFormat="1" ht="13.5" customHeight="1">
      <c r="A5" s="39"/>
      <c r="B5" s="26"/>
      <c r="C5" s="27"/>
      <c r="D5" s="831" t="s">
        <v>75</v>
      </c>
      <c r="E5" s="832"/>
      <c r="F5" s="66"/>
      <c r="L5" s="666"/>
      <c r="N5" s="824" t="s">
        <v>76</v>
      </c>
      <c r="O5" s="826">
        <f>SUM(O14:O99)</f>
        <v>0</v>
      </c>
      <c r="P5" s="839">
        <f>O5/P8</f>
        <v>0</v>
      </c>
    </row>
    <row r="6" spans="1:16" s="13" customFormat="1" ht="13.5" customHeight="1">
      <c r="A6" s="37"/>
      <c r="B6" s="26"/>
      <c r="C6" s="27"/>
      <c r="D6" s="833" t="s">
        <v>77</v>
      </c>
      <c r="E6" s="834">
        <v>43160</v>
      </c>
      <c r="F6" s="66"/>
      <c r="G6" s="66"/>
      <c r="L6" s="666"/>
      <c r="N6" s="840" t="s">
        <v>78</v>
      </c>
      <c r="O6" s="841">
        <f>19%*O5</f>
        <v>0</v>
      </c>
      <c r="P6" s="842">
        <f>O6/P8</f>
        <v>0</v>
      </c>
    </row>
    <row r="7" spans="1:16" s="13" customFormat="1" ht="13.5" customHeight="1" thickBot="1">
      <c r="A7" s="37"/>
      <c r="B7" s="26"/>
      <c r="C7" s="27"/>
      <c r="D7" s="835" t="s">
        <v>79</v>
      </c>
      <c r="E7" s="836">
        <v>43190</v>
      </c>
      <c r="F7" s="66"/>
      <c r="G7" s="66"/>
      <c r="L7" s="666"/>
      <c r="N7" s="40" t="s">
        <v>80</v>
      </c>
      <c r="O7" s="108">
        <f>SUM(O6,O5)</f>
        <v>0</v>
      </c>
      <c r="P7" s="843">
        <f>O7/P8</f>
        <v>0</v>
      </c>
    </row>
    <row r="8" spans="1:16" s="13" customFormat="1" ht="13.5" customHeight="1" thickBot="1">
      <c r="A8" s="37"/>
      <c r="B8" s="26"/>
      <c r="C8" s="67" t="s">
        <v>4</v>
      </c>
      <c r="D8" s="833" t="s">
        <v>81</v>
      </c>
      <c r="E8" s="837">
        <f>E7-E6+1</f>
        <v>31</v>
      </c>
      <c r="F8" s="42"/>
      <c r="G8" s="43"/>
      <c r="L8" s="666"/>
      <c r="N8" s="38"/>
      <c r="O8" s="44" t="s">
        <v>82</v>
      </c>
      <c r="P8" s="640">
        <v>4.7</v>
      </c>
    </row>
    <row r="9" spans="1:15" s="13" customFormat="1" ht="13.5" customHeight="1" thickBot="1">
      <c r="A9" s="37"/>
      <c r="C9" s="67" t="s">
        <v>6</v>
      </c>
      <c r="D9" s="45" t="s">
        <v>121</v>
      </c>
      <c r="E9" s="46" t="s">
        <v>4</v>
      </c>
      <c r="F9" s="47"/>
      <c r="G9" s="69"/>
      <c r="L9" s="666"/>
      <c r="N9" s="49"/>
      <c r="O9" s="50"/>
    </row>
    <row r="10" spans="1:15" s="13" customFormat="1" ht="13.5" thickBot="1">
      <c r="A10" s="37"/>
      <c r="C10" s="41"/>
      <c r="D10" s="28"/>
      <c r="E10" s="28"/>
      <c r="F10" s="47"/>
      <c r="G10" s="48"/>
      <c r="L10" s="666"/>
      <c r="N10" s="68"/>
      <c r="O10" s="50"/>
    </row>
    <row r="11" spans="1:16" s="13" customFormat="1" ht="15.75" customHeight="1" thickBot="1">
      <c r="A11" s="37"/>
      <c r="B11" s="3"/>
      <c r="C11" s="3"/>
      <c r="D11" s="968" t="s">
        <v>3</v>
      </c>
      <c r="E11" s="969"/>
      <c r="F11" s="969"/>
      <c r="G11" s="969"/>
      <c r="H11" s="966" t="s">
        <v>266</v>
      </c>
      <c r="I11" s="967"/>
      <c r="J11" s="967"/>
      <c r="K11" s="972" t="s">
        <v>83</v>
      </c>
      <c r="L11" s="973"/>
      <c r="M11" s="973"/>
      <c r="N11" s="973"/>
      <c r="O11" s="973"/>
      <c r="P11" s="974"/>
    </row>
    <row r="12" spans="2:16" ht="13.5" customHeight="1" thickBot="1">
      <c r="B12" s="3"/>
      <c r="C12" s="3"/>
      <c r="D12" s="970" t="s">
        <v>124</v>
      </c>
      <c r="E12" s="971"/>
      <c r="F12" s="971" t="s">
        <v>59</v>
      </c>
      <c r="G12" s="971"/>
      <c r="H12" s="776" t="s">
        <v>59</v>
      </c>
      <c r="I12" s="821" t="s">
        <v>257</v>
      </c>
      <c r="J12" s="777" t="s">
        <v>109</v>
      </c>
      <c r="K12" s="975"/>
      <c r="L12" s="976"/>
      <c r="M12" s="976"/>
      <c r="N12" s="976"/>
      <c r="O12" s="976"/>
      <c r="P12" s="977"/>
    </row>
    <row r="13" spans="2:16" ht="36.75" thickBot="1">
      <c r="B13" s="331" t="s">
        <v>15</v>
      </c>
      <c r="C13" s="54" t="s">
        <v>130</v>
      </c>
      <c r="D13" s="64" t="s">
        <v>18</v>
      </c>
      <c r="E13" s="63" t="s">
        <v>19</v>
      </c>
      <c r="F13" s="64" t="s">
        <v>18</v>
      </c>
      <c r="G13" s="65" t="s">
        <v>19</v>
      </c>
      <c r="H13" s="61" t="s">
        <v>4</v>
      </c>
      <c r="I13" s="109" t="s">
        <v>6</v>
      </c>
      <c r="J13" s="78" t="s">
        <v>25</v>
      </c>
      <c r="K13" s="778" t="s">
        <v>84</v>
      </c>
      <c r="L13" s="779" t="s">
        <v>85</v>
      </c>
      <c r="M13" s="780" t="s">
        <v>86</v>
      </c>
      <c r="N13" s="781" t="s">
        <v>87</v>
      </c>
      <c r="O13" s="780" t="s">
        <v>88</v>
      </c>
      <c r="P13" s="782" t="s">
        <v>89</v>
      </c>
    </row>
    <row r="14" spans="2:16" s="110" customFormat="1" ht="15" thickBot="1">
      <c r="B14" s="818" t="s">
        <v>249</v>
      </c>
      <c r="C14" s="819"/>
      <c r="D14" s="391">
        <f>D15</f>
        <v>4257852</v>
      </c>
      <c r="E14" s="392">
        <f>E15</f>
        <v>1319866.3345169732</v>
      </c>
      <c r="F14" s="391">
        <f>F15</f>
        <v>1008108</v>
      </c>
      <c r="G14" s="393">
        <f>G15</f>
        <v>312497.6863330862</v>
      </c>
      <c r="H14" s="716"/>
      <c r="I14" s="820"/>
      <c r="J14" s="698"/>
      <c r="K14" s="120"/>
      <c r="L14" s="667"/>
      <c r="M14" s="641"/>
      <c r="N14" s="257"/>
      <c r="O14" s="641"/>
      <c r="P14" s="783"/>
    </row>
    <row r="15" spans="2:16" s="110" customFormat="1" ht="13.5" customHeight="1" collapsed="1" thickBot="1">
      <c r="B15" s="806" t="s">
        <v>141</v>
      </c>
      <c r="C15" s="807"/>
      <c r="D15" s="808">
        <f>SUM(D16:D17)</f>
        <v>4257852</v>
      </c>
      <c r="E15" s="809">
        <f>SUM(E16:E17)</f>
        <v>1319866.3345169732</v>
      </c>
      <c r="F15" s="810">
        <f>SUM(F16:F17)</f>
        <v>1008108</v>
      </c>
      <c r="G15" s="810">
        <f>SUM(G16:G17)</f>
        <v>312497.6863330862</v>
      </c>
      <c r="H15" s="811"/>
      <c r="I15" s="812"/>
      <c r="J15" s="813"/>
      <c r="K15" s="814"/>
      <c r="L15" s="815"/>
      <c r="M15" s="816"/>
      <c r="N15" s="814"/>
      <c r="O15" s="816"/>
      <c r="P15" s="817"/>
    </row>
    <row r="16" spans="2:16" s="34" customFormat="1" ht="13.5" customHeight="1" hidden="1" outlineLevel="1">
      <c r="B16" s="336" t="s">
        <v>142</v>
      </c>
      <c r="C16" s="134" t="s">
        <v>247</v>
      </c>
      <c r="D16" s="233">
        <v>3003170</v>
      </c>
      <c r="E16" s="249">
        <v>930935.1546509152</v>
      </c>
      <c r="F16" s="233">
        <v>773753</v>
      </c>
      <c r="G16" s="249">
        <v>239851.29014753646</v>
      </c>
      <c r="H16" s="701">
        <v>75</v>
      </c>
      <c r="I16" s="702">
        <v>0</v>
      </c>
      <c r="J16" s="703">
        <v>14000</v>
      </c>
      <c r="K16" s="136"/>
      <c r="L16" s="669"/>
      <c r="M16" s="643">
        <f>IF($E$9="CPM",IF(H16=0,"n/a",K16*(1+L16)*H16/1000),IF(I16=0,"n/a",K16*(1+L16)*I16))</f>
        <v>0</v>
      </c>
      <c r="N16" s="260"/>
      <c r="O16" s="643">
        <f aca="true" t="shared" si="0" ref="O16:O79">IF(M16="n/a","n/a",M16*(1-N16))</f>
        <v>0</v>
      </c>
      <c r="P16" s="785">
        <f aca="true" t="shared" si="1" ref="P16:P79">IF(O16="n/a","n/a",O16/$P$8)</f>
        <v>0</v>
      </c>
    </row>
    <row r="17" spans="2:16" s="34" customFormat="1" ht="13.5" customHeight="1" hidden="1" outlineLevel="1">
      <c r="B17" s="338" t="s">
        <v>143</v>
      </c>
      <c r="C17" s="142" t="s">
        <v>248</v>
      </c>
      <c r="D17" s="235">
        <v>1254682</v>
      </c>
      <c r="E17" s="250">
        <v>388931.1798660581</v>
      </c>
      <c r="F17" s="235">
        <v>234355</v>
      </c>
      <c r="G17" s="250">
        <v>72646.39618554975</v>
      </c>
      <c r="H17" s="704">
        <v>100</v>
      </c>
      <c r="I17" s="705">
        <v>0</v>
      </c>
      <c r="J17" s="706">
        <v>14000</v>
      </c>
      <c r="K17" s="147"/>
      <c r="L17" s="670"/>
      <c r="M17" s="644">
        <f>IF($E$9="CPM",IF(H17=0,"n/a",K17*(1+L17)*H17/1000),IF(I17=0,"n/a",K17*(1+L17)*I17))</f>
        <v>0</v>
      </c>
      <c r="N17" s="695"/>
      <c r="O17" s="644">
        <f t="shared" si="0"/>
        <v>0</v>
      </c>
      <c r="P17" s="786">
        <f t="shared" si="1"/>
        <v>0</v>
      </c>
    </row>
    <row r="18" spans="2:16" s="34" customFormat="1" ht="13.5" customHeight="1" hidden="1" outlineLevel="1">
      <c r="B18" s="950" t="s">
        <v>236</v>
      </c>
      <c r="C18" s="161" t="s">
        <v>238</v>
      </c>
      <c r="D18" s="237" t="s">
        <v>16</v>
      </c>
      <c r="E18" s="251" t="s">
        <v>16</v>
      </c>
      <c r="F18" s="237" t="s">
        <v>16</v>
      </c>
      <c r="G18" s="251" t="s">
        <v>16</v>
      </c>
      <c r="H18" s="707">
        <v>0</v>
      </c>
      <c r="I18" s="708">
        <v>0</v>
      </c>
      <c r="J18" s="709">
        <v>102500</v>
      </c>
      <c r="K18" s="164"/>
      <c r="L18" s="671"/>
      <c r="M18" s="645" t="str">
        <f>IF($E$9="CPM",IF(H18=0,"n/a",K18*(1+L18)*H18/1000),IF(I18=0,"n/a",K18*(1+L18)*I18))</f>
        <v>n/a</v>
      </c>
      <c r="N18" s="260"/>
      <c r="O18" s="645" t="str">
        <f t="shared" si="0"/>
        <v>n/a</v>
      </c>
      <c r="P18" s="787" t="str">
        <f t="shared" si="1"/>
        <v>n/a</v>
      </c>
    </row>
    <row r="19" spans="2:16" s="34" customFormat="1" ht="13.5" customHeight="1" hidden="1" outlineLevel="1">
      <c r="B19" s="951"/>
      <c r="C19" s="170" t="s">
        <v>239</v>
      </c>
      <c r="D19" s="239" t="s">
        <v>16</v>
      </c>
      <c r="E19" s="252" t="s">
        <v>16</v>
      </c>
      <c r="F19" s="239" t="s">
        <v>16</v>
      </c>
      <c r="G19" s="252" t="s">
        <v>16</v>
      </c>
      <c r="H19" s="710">
        <v>0</v>
      </c>
      <c r="I19" s="711">
        <v>0</v>
      </c>
      <c r="J19" s="712">
        <v>245000</v>
      </c>
      <c r="K19" s="173"/>
      <c r="L19" s="672"/>
      <c r="M19" s="646" t="str">
        <f>IF($E$9="CPM",IF(H19=0,"n/a",K19*(1+L19)*H19/1000),IF(I19=0,"n/a",K19*(1+L19)*I19))</f>
        <v>n/a</v>
      </c>
      <c r="N19" s="261"/>
      <c r="O19" s="646" t="str">
        <f t="shared" si="0"/>
        <v>n/a</v>
      </c>
      <c r="P19" s="788" t="str">
        <f t="shared" si="1"/>
        <v>n/a</v>
      </c>
    </row>
    <row r="20" spans="2:16" s="34" customFormat="1" ht="13.5" customHeight="1" hidden="1" outlineLevel="1" thickBot="1">
      <c r="B20" s="342" t="s">
        <v>237</v>
      </c>
      <c r="C20" s="152" t="s">
        <v>240</v>
      </c>
      <c r="D20" s="241" t="s">
        <v>16</v>
      </c>
      <c r="E20" s="253" t="s">
        <v>16</v>
      </c>
      <c r="F20" s="241" t="s">
        <v>16</v>
      </c>
      <c r="G20" s="253" t="s">
        <v>16</v>
      </c>
      <c r="H20" s="713">
        <v>0</v>
      </c>
      <c r="I20" s="714">
        <v>0</v>
      </c>
      <c r="J20" s="715" t="s">
        <v>16</v>
      </c>
      <c r="K20" s="155"/>
      <c r="L20" s="673"/>
      <c r="M20" s="647" t="str">
        <f>IF($E$9="CPM",IF(H20=0,"n/a",K20*(1+L20)*H20/1000),IF(I20=0,"n/a",K20*(1+L20)*I20))</f>
        <v>n/a</v>
      </c>
      <c r="N20" s="262"/>
      <c r="O20" s="647" t="str">
        <f t="shared" si="0"/>
        <v>n/a</v>
      </c>
      <c r="P20" s="789" t="str">
        <f t="shared" si="1"/>
        <v>n/a</v>
      </c>
    </row>
    <row r="21" spans="2:16" s="110" customFormat="1" ht="13.5" customHeight="1" thickBot="1">
      <c r="B21" s="344" t="s">
        <v>153</v>
      </c>
      <c r="C21" s="103"/>
      <c r="D21" s="391">
        <f>SUM(D22,D33,D36)</f>
        <v>265906039530.67728</v>
      </c>
      <c r="E21" s="392">
        <f>SUM(E22,E33,E36)</f>
        <v>743285879.0610329</v>
      </c>
      <c r="F21" s="391">
        <f>SUM(F22,F33,F36)</f>
        <v>37848036230.338646</v>
      </c>
      <c r="G21" s="393">
        <f>SUM(G22,G33,G36)</f>
        <v>152117416.53051645</v>
      </c>
      <c r="H21" s="716"/>
      <c r="I21" s="697"/>
      <c r="J21" s="717"/>
      <c r="K21" s="121"/>
      <c r="L21" s="674"/>
      <c r="M21" s="648"/>
      <c r="N21" s="121"/>
      <c r="O21" s="648"/>
      <c r="P21" s="790"/>
    </row>
    <row r="22" spans="2:16" s="110" customFormat="1" ht="13.5" customHeight="1" collapsed="1">
      <c r="B22" s="359" t="s">
        <v>154</v>
      </c>
      <c r="C22" s="360"/>
      <c r="D22" s="361">
        <f>SUM(D23,D27,D31)</f>
        <v>647981640</v>
      </c>
      <c r="E22" s="362">
        <f>SUM(E23,E27,E31)</f>
        <v>35998980</v>
      </c>
      <c r="F22" s="361">
        <f>SUM(F23,F27,F31)</f>
        <v>324507285</v>
      </c>
      <c r="G22" s="363">
        <f>SUM(G23,G27,G31)</f>
        <v>19816467</v>
      </c>
      <c r="H22" s="718"/>
      <c r="I22" s="719"/>
      <c r="J22" s="720"/>
      <c r="K22" s="366"/>
      <c r="L22" s="675"/>
      <c r="M22" s="649"/>
      <c r="N22" s="366"/>
      <c r="O22" s="649"/>
      <c r="P22" s="791"/>
    </row>
    <row r="23" spans="2:16" s="281" customFormat="1" ht="13.5" customHeight="1" hidden="1" outlineLevel="1">
      <c r="B23" s="345" t="s">
        <v>226</v>
      </c>
      <c r="C23" s="282"/>
      <c r="D23" s="266">
        <v>0</v>
      </c>
      <c r="E23" s="267">
        <v>0</v>
      </c>
      <c r="F23" s="268">
        <v>41344629</v>
      </c>
      <c r="G23" s="268">
        <v>3600000</v>
      </c>
      <c r="H23" s="699"/>
      <c r="I23" s="721"/>
      <c r="J23" s="722"/>
      <c r="K23" s="273"/>
      <c r="L23" s="676"/>
      <c r="M23" s="650"/>
      <c r="N23" s="273"/>
      <c r="O23" s="650"/>
      <c r="P23" s="792"/>
    </row>
    <row r="24" spans="2:16" s="180" customFormat="1" ht="13.5" customHeight="1" hidden="1" outlineLevel="2">
      <c r="B24" s="347" t="s">
        <v>241</v>
      </c>
      <c r="C24" s="182" t="s">
        <v>242</v>
      </c>
      <c r="D24" s="247">
        <v>0</v>
      </c>
      <c r="E24" s="254">
        <v>0</v>
      </c>
      <c r="F24" s="243">
        <v>0</v>
      </c>
      <c r="G24" s="255">
        <v>0</v>
      </c>
      <c r="H24" s="723">
        <v>50</v>
      </c>
      <c r="I24" s="724">
        <v>0</v>
      </c>
      <c r="J24" s="725">
        <v>7500</v>
      </c>
      <c r="K24" s="181"/>
      <c r="L24" s="677"/>
      <c r="M24" s="651">
        <f>IF($E$9="CPM",IF(H24=0,"n/a",K24*(1+L24)*H24/1000),IF(I24=0,"n/a",K24*(1+L24)*I24))</f>
        <v>0</v>
      </c>
      <c r="N24" s="184"/>
      <c r="O24" s="651">
        <f t="shared" si="0"/>
        <v>0</v>
      </c>
      <c r="P24" s="793">
        <f t="shared" si="1"/>
        <v>0</v>
      </c>
    </row>
    <row r="25" spans="2:16" s="180" customFormat="1" ht="13.5" customHeight="1" hidden="1" outlineLevel="2">
      <c r="B25" s="348" t="s">
        <v>229</v>
      </c>
      <c r="C25" s="189" t="s">
        <v>244</v>
      </c>
      <c r="D25" s="247">
        <v>0</v>
      </c>
      <c r="E25" s="254">
        <v>0</v>
      </c>
      <c r="F25" s="245">
        <v>0</v>
      </c>
      <c r="G25" s="256">
        <v>0</v>
      </c>
      <c r="H25" s="726">
        <v>25</v>
      </c>
      <c r="I25" s="727">
        <v>8</v>
      </c>
      <c r="J25" s="728">
        <v>22500</v>
      </c>
      <c r="K25" s="192"/>
      <c r="L25" s="678"/>
      <c r="M25" s="652">
        <f>IF($E$9="CPM",IF(H25=0,"n/a",K25*(1+L25)*H25/1000),IF(I25=0,"n/a",K25*(1+L25)*I25))</f>
        <v>0</v>
      </c>
      <c r="N25" s="191"/>
      <c r="O25" s="652">
        <f t="shared" si="0"/>
        <v>0</v>
      </c>
      <c r="P25" s="794">
        <f t="shared" si="1"/>
        <v>0</v>
      </c>
    </row>
    <row r="26" spans="2:16" s="180" customFormat="1" ht="13.5" customHeight="1" hidden="1" outlineLevel="2">
      <c r="B26" s="349" t="s">
        <v>230</v>
      </c>
      <c r="C26" s="197" t="s">
        <v>243</v>
      </c>
      <c r="D26" s="247">
        <v>0</v>
      </c>
      <c r="E26" s="254">
        <v>0</v>
      </c>
      <c r="F26" s="247">
        <v>0</v>
      </c>
      <c r="G26" s="254">
        <v>0</v>
      </c>
      <c r="H26" s="729">
        <v>0</v>
      </c>
      <c r="I26" s="730">
        <v>8</v>
      </c>
      <c r="J26" s="731">
        <v>22500</v>
      </c>
      <c r="K26" s="200"/>
      <c r="L26" s="679"/>
      <c r="M26" s="653" t="str">
        <f>IF($E$9="CPM",IF(H26=0,"n/a",K26*(1+L26)*H26/1000),IF(I26=0,"n/a",K26*(1+L26)*I26))</f>
        <v>n/a</v>
      </c>
      <c r="N26" s="199"/>
      <c r="O26" s="653" t="str">
        <f t="shared" si="0"/>
        <v>n/a</v>
      </c>
      <c r="P26" s="795" t="str">
        <f t="shared" si="1"/>
        <v>n/a</v>
      </c>
    </row>
    <row r="27" spans="2:16" s="281" customFormat="1" ht="13.5" customHeight="1" hidden="1" outlineLevel="1">
      <c r="B27" s="345" t="s">
        <v>225</v>
      </c>
      <c r="C27" s="282"/>
      <c r="D27" s="266"/>
      <c r="E27" s="267"/>
      <c r="F27" s="268">
        <f>SUM(F28:F30)</f>
        <v>23970000</v>
      </c>
      <c r="G27" s="268">
        <f>SUM(G28:G30)</f>
        <v>1816875</v>
      </c>
      <c r="H27" s="699"/>
      <c r="I27" s="732"/>
      <c r="J27" s="700"/>
      <c r="K27" s="284"/>
      <c r="L27" s="668"/>
      <c r="M27" s="642"/>
      <c r="N27" s="284"/>
      <c r="O27" s="642"/>
      <c r="P27" s="784"/>
    </row>
    <row r="28" spans="2:16" s="180" customFormat="1" ht="13.5" customHeight="1" hidden="1" outlineLevel="2">
      <c r="B28" s="347" t="s">
        <v>142</v>
      </c>
      <c r="C28" s="182" t="s">
        <v>247</v>
      </c>
      <c r="D28" s="247">
        <v>0</v>
      </c>
      <c r="E28" s="254">
        <v>0</v>
      </c>
      <c r="F28" s="243">
        <v>22950000</v>
      </c>
      <c r="G28" s="255">
        <v>1434375</v>
      </c>
      <c r="H28" s="723">
        <v>75</v>
      </c>
      <c r="I28" s="724">
        <v>0</v>
      </c>
      <c r="J28" s="725">
        <v>7500</v>
      </c>
      <c r="K28" s="181"/>
      <c r="L28" s="677"/>
      <c r="M28" s="651">
        <f>IF($E$9="CPM",IF(H28=0,"n/a",K28*(1+L28)*H28/1000),IF(I28=0,"n/a",K28*(1+L28)*I28))</f>
        <v>0</v>
      </c>
      <c r="N28" s="184"/>
      <c r="O28" s="651">
        <f t="shared" si="0"/>
        <v>0</v>
      </c>
      <c r="P28" s="793">
        <f t="shared" si="1"/>
        <v>0</v>
      </c>
    </row>
    <row r="29" spans="2:16" s="180" customFormat="1" ht="13.5" customHeight="1" hidden="1" outlineLevel="2">
      <c r="B29" s="348" t="s">
        <v>143</v>
      </c>
      <c r="C29" s="189" t="s">
        <v>248</v>
      </c>
      <c r="D29" s="247">
        <v>0</v>
      </c>
      <c r="E29" s="254">
        <v>0</v>
      </c>
      <c r="F29" s="245">
        <v>1020000</v>
      </c>
      <c r="G29" s="256">
        <v>382500</v>
      </c>
      <c r="H29" s="726">
        <v>75</v>
      </c>
      <c r="I29" s="727">
        <v>0</v>
      </c>
      <c r="J29" s="728">
        <v>7500</v>
      </c>
      <c r="K29" s="192"/>
      <c r="L29" s="678"/>
      <c r="M29" s="652">
        <f>IF($E$9="CPM",IF(H29=0,"n/a",K29*(1+L29)*H29/1000),IF(I29=0,"n/a",K29*(1+L29)*I29))</f>
        <v>0</v>
      </c>
      <c r="N29" s="191"/>
      <c r="O29" s="652">
        <f t="shared" si="0"/>
        <v>0</v>
      </c>
      <c r="P29" s="794">
        <f t="shared" si="1"/>
        <v>0</v>
      </c>
    </row>
    <row r="30" spans="2:16" s="180" customFormat="1" ht="13.5" customHeight="1" hidden="1" outlineLevel="2">
      <c r="B30" s="349" t="s">
        <v>252</v>
      </c>
      <c r="C30" s="197" t="s">
        <v>251</v>
      </c>
      <c r="D30" s="247">
        <v>0</v>
      </c>
      <c r="E30" s="254">
        <v>0</v>
      </c>
      <c r="F30" s="247">
        <v>0</v>
      </c>
      <c r="G30" s="254">
        <v>0</v>
      </c>
      <c r="H30" s="729">
        <v>0</v>
      </c>
      <c r="I30" s="730">
        <v>0</v>
      </c>
      <c r="J30" s="728">
        <v>7500</v>
      </c>
      <c r="K30" s="192"/>
      <c r="L30" s="678"/>
      <c r="M30" s="652" t="str">
        <f>IF($E$9="CPM",IF(H30=0,"n/a",K30*(1+L30)*H30/1000),IF(I30=0,"n/a",K30*(1+L30)*I30))</f>
        <v>n/a</v>
      </c>
      <c r="N30" s="191"/>
      <c r="O30" s="652" t="str">
        <f t="shared" si="0"/>
        <v>n/a</v>
      </c>
      <c r="P30" s="795" t="str">
        <f t="shared" si="1"/>
        <v>n/a</v>
      </c>
    </row>
    <row r="31" spans="2:16" s="281" customFormat="1" ht="13.5" customHeight="1" hidden="1" outlineLevel="1">
      <c r="B31" s="345" t="s">
        <v>151</v>
      </c>
      <c r="C31" s="292"/>
      <c r="D31" s="266">
        <f>D32</f>
        <v>647981640</v>
      </c>
      <c r="E31" s="267">
        <f>E32</f>
        <v>35998980</v>
      </c>
      <c r="F31" s="268">
        <f>F32</f>
        <v>259192656</v>
      </c>
      <c r="G31" s="268">
        <f>G32</f>
        <v>14399592</v>
      </c>
      <c r="H31" s="733"/>
      <c r="I31" s="721"/>
      <c r="J31" s="734"/>
      <c r="K31" s="294"/>
      <c r="L31" s="680"/>
      <c r="M31" s="654"/>
      <c r="N31" s="294"/>
      <c r="O31" s="654"/>
      <c r="P31" s="796"/>
    </row>
    <row r="32" spans="2:16" s="180" customFormat="1" ht="13.5" customHeight="1" hidden="1" outlineLevel="2">
      <c r="B32" s="351" t="s">
        <v>256</v>
      </c>
      <c r="C32" s="306" t="s">
        <v>255</v>
      </c>
      <c r="D32" s="307">
        <v>647981640</v>
      </c>
      <c r="E32" s="308">
        <v>35998980</v>
      </c>
      <c r="F32" s="307">
        <v>259192656</v>
      </c>
      <c r="G32" s="308">
        <v>14399592</v>
      </c>
      <c r="H32" s="735">
        <v>75</v>
      </c>
      <c r="I32" s="736">
        <v>8</v>
      </c>
      <c r="J32" s="737">
        <v>22500</v>
      </c>
      <c r="K32" s="312"/>
      <c r="L32" s="681"/>
      <c r="M32" s="655">
        <f>IF($E$9="CPM",IF(H32=0,"n/a",K32*(1+L32)*H32/1000),IF(I32=0,"n/a",K32*(1+L32)*I32))</f>
        <v>0</v>
      </c>
      <c r="N32" s="309"/>
      <c r="O32" s="655">
        <f t="shared" si="0"/>
        <v>0</v>
      </c>
      <c r="P32" s="797">
        <f t="shared" si="1"/>
        <v>0</v>
      </c>
    </row>
    <row r="33" spans="2:16" s="110" customFormat="1" ht="13.5" customHeight="1" collapsed="1">
      <c r="B33" s="359" t="s">
        <v>188</v>
      </c>
      <c r="C33" s="360"/>
      <c r="D33" s="371">
        <f>SUM(D34:D35)</f>
        <v>263477000000</v>
      </c>
      <c r="E33" s="372">
        <f>SUM(E34:E35)</f>
        <v>671100000</v>
      </c>
      <c r="F33" s="371">
        <f>SUM(F34:F35)</f>
        <v>36633000000</v>
      </c>
      <c r="G33" s="373">
        <f>SUM(G34:G35)</f>
        <v>96900000</v>
      </c>
      <c r="H33" s="718"/>
      <c r="I33" s="738"/>
      <c r="J33" s="739"/>
      <c r="K33" s="375"/>
      <c r="L33" s="682"/>
      <c r="M33" s="656"/>
      <c r="N33" s="375"/>
      <c r="O33" s="656"/>
      <c r="P33" s="798"/>
    </row>
    <row r="34" spans="2:16" s="180" customFormat="1" ht="13.5" customHeight="1" hidden="1" outlineLevel="2">
      <c r="B34" s="347" t="s">
        <v>228</v>
      </c>
      <c r="C34" s="182" t="s">
        <v>227</v>
      </c>
      <c r="D34" s="247">
        <f>300000000000*87.8%</f>
        <v>263400000000</v>
      </c>
      <c r="E34" s="254">
        <f>87.8%*750000000</f>
        <v>658500000</v>
      </c>
      <c r="F34" s="243">
        <f>300000000000-D34</f>
        <v>36600000000</v>
      </c>
      <c r="G34" s="255">
        <f>750000000-E34</f>
        <v>91500000</v>
      </c>
      <c r="H34" s="723">
        <v>0</v>
      </c>
      <c r="I34" s="724">
        <v>8</v>
      </c>
      <c r="J34" s="725">
        <v>7500</v>
      </c>
      <c r="K34" s="181"/>
      <c r="L34" s="677"/>
      <c r="M34" s="651" t="str">
        <f>IF($E$9="CPM",IF(H34=0,"n/a",K34*(1+L34)*H34/1000),IF(I34=0,"n/a",K34*(1+L34)*I34))</f>
        <v>n/a</v>
      </c>
      <c r="N34" s="184"/>
      <c r="O34" s="651" t="str">
        <f t="shared" si="0"/>
        <v>n/a</v>
      </c>
      <c r="P34" s="793" t="str">
        <f t="shared" si="1"/>
        <v>n/a</v>
      </c>
    </row>
    <row r="35" spans="2:16" s="180" customFormat="1" ht="13.5" customHeight="1" hidden="1" outlineLevel="2">
      <c r="B35" s="348" t="s">
        <v>258</v>
      </c>
      <c r="C35" s="189" t="s">
        <v>227</v>
      </c>
      <c r="D35" s="247">
        <v>77000000</v>
      </c>
      <c r="E35" s="254">
        <v>12600000</v>
      </c>
      <c r="F35" s="245">
        <v>33000000</v>
      </c>
      <c r="G35" s="256">
        <v>5400000</v>
      </c>
      <c r="H35" s="726">
        <v>0</v>
      </c>
      <c r="I35" s="727">
        <v>4</v>
      </c>
      <c r="J35" s="728">
        <v>5000</v>
      </c>
      <c r="K35" s="192"/>
      <c r="L35" s="678"/>
      <c r="M35" s="652" t="str">
        <f>IF($E$9="CPM",IF(H35=0,"n/a",K35*(1+L35)*H35/1000),IF(I35=0,"n/a",K35*(1+L35)*I35))</f>
        <v>n/a</v>
      </c>
      <c r="N35" s="191"/>
      <c r="O35" s="652" t="str">
        <f t="shared" si="0"/>
        <v>n/a</v>
      </c>
      <c r="P35" s="794" t="str">
        <f t="shared" si="1"/>
        <v>n/a</v>
      </c>
    </row>
    <row r="36" spans="2:16" s="110" customFormat="1" ht="13.5" customHeight="1" collapsed="1" thickBot="1">
      <c r="B36" s="380" t="s">
        <v>187</v>
      </c>
      <c r="C36" s="381"/>
      <c r="D36" s="371">
        <f>SUM(D37:D41)</f>
        <v>1781057890.6772885</v>
      </c>
      <c r="E36" s="372">
        <f>SUM(E37:E41)</f>
        <v>36186899.06103286</v>
      </c>
      <c r="F36" s="371">
        <f>SUM(F37:F41)</f>
        <v>890528945.3386443</v>
      </c>
      <c r="G36" s="373">
        <f>SUM(G37:G41)</f>
        <v>35400949.53051643</v>
      </c>
      <c r="H36" s="718"/>
      <c r="I36" s="738"/>
      <c r="J36" s="739"/>
      <c r="K36" s="375"/>
      <c r="L36" s="682"/>
      <c r="M36" s="656"/>
      <c r="N36" s="375"/>
      <c r="O36" s="656"/>
      <c r="P36" s="798"/>
    </row>
    <row r="37" spans="2:16" s="180" customFormat="1" ht="13.5" customHeight="1" hidden="1" outlineLevel="2">
      <c r="B37" s="352" t="s">
        <v>90</v>
      </c>
      <c r="C37" s="182" t="s">
        <v>122</v>
      </c>
      <c r="D37" s="247">
        <v>0</v>
      </c>
      <c r="E37" s="254">
        <v>5800000</v>
      </c>
      <c r="F37" s="243">
        <v>0</v>
      </c>
      <c r="G37" s="255">
        <v>9100000</v>
      </c>
      <c r="H37" s="723">
        <v>25</v>
      </c>
      <c r="I37" s="724">
        <v>25</v>
      </c>
      <c r="J37" s="725">
        <v>5000</v>
      </c>
      <c r="K37" s="181"/>
      <c r="L37" s="677"/>
      <c r="M37" s="651">
        <f>IF($E$9="CPM",IF(H37=0,"n/a",K37*(1+L37)*H37/1000),IF(I37=0,"n/a",K37*(1+L37)*I37))</f>
        <v>0</v>
      </c>
      <c r="N37" s="184"/>
      <c r="O37" s="651">
        <f t="shared" si="0"/>
        <v>0</v>
      </c>
      <c r="P37" s="793">
        <f t="shared" si="1"/>
        <v>0</v>
      </c>
    </row>
    <row r="38" spans="2:16" s="180" customFormat="1" ht="13.5" customHeight="1" hidden="1" outlineLevel="2">
      <c r="B38" s="353" t="s">
        <v>60</v>
      </c>
      <c r="C38" s="189" t="s">
        <v>122</v>
      </c>
      <c r="D38" s="247">
        <v>0</v>
      </c>
      <c r="E38" s="254">
        <v>495000</v>
      </c>
      <c r="F38" s="245">
        <v>0</v>
      </c>
      <c r="G38" s="256">
        <v>3300000</v>
      </c>
      <c r="H38" s="726">
        <v>25</v>
      </c>
      <c r="I38" s="727">
        <v>25</v>
      </c>
      <c r="J38" s="728">
        <v>5000</v>
      </c>
      <c r="K38" s="192"/>
      <c r="L38" s="678"/>
      <c r="M38" s="652">
        <f>IF($E$9="CPM",IF(H38=0,"n/a",K38*(1+L38)*H38/1000),IF(I38=0,"n/a",K38*(1+L38)*I38))</f>
        <v>0</v>
      </c>
      <c r="N38" s="191"/>
      <c r="O38" s="652">
        <f t="shared" si="0"/>
        <v>0</v>
      </c>
      <c r="P38" s="794">
        <f t="shared" si="1"/>
        <v>0</v>
      </c>
    </row>
    <row r="39" spans="2:16" s="180" customFormat="1" ht="13.5" customHeight="1" hidden="1" outlineLevel="2">
      <c r="B39" s="353" t="s">
        <v>152</v>
      </c>
      <c r="C39" s="189" t="s">
        <v>233</v>
      </c>
      <c r="D39" s="247">
        <v>0</v>
      </c>
      <c r="E39" s="254">
        <v>6500000</v>
      </c>
      <c r="F39" s="245">
        <v>0</v>
      </c>
      <c r="G39" s="256">
        <v>10500000</v>
      </c>
      <c r="H39" s="726">
        <v>25</v>
      </c>
      <c r="I39" s="727">
        <v>25</v>
      </c>
      <c r="J39" s="728">
        <v>5000</v>
      </c>
      <c r="K39" s="192"/>
      <c r="L39" s="678"/>
      <c r="M39" s="652">
        <f>IF($E$9="CPM",IF(H39=0,"n/a",K39*(1+L39)*H39/1000),IF(I39=0,"n/a",K39*(1+L39)*I39))</f>
        <v>0</v>
      </c>
      <c r="N39" s="191"/>
      <c r="O39" s="652">
        <f t="shared" si="0"/>
        <v>0</v>
      </c>
      <c r="P39" s="794">
        <f t="shared" si="1"/>
        <v>0</v>
      </c>
    </row>
    <row r="40" spans="2:16" s="180" customFormat="1" ht="13.5" customHeight="1" hidden="1" outlineLevel="2">
      <c r="B40" s="353" t="s">
        <v>13</v>
      </c>
      <c r="C40" s="189" t="s">
        <v>122</v>
      </c>
      <c r="D40" s="247">
        <v>0</v>
      </c>
      <c r="E40" s="254">
        <v>2300000</v>
      </c>
      <c r="F40" s="245">
        <v>0</v>
      </c>
      <c r="G40" s="256">
        <v>1955000</v>
      </c>
      <c r="H40" s="726">
        <v>25</v>
      </c>
      <c r="I40" s="727">
        <v>25</v>
      </c>
      <c r="J40" s="728">
        <v>5000</v>
      </c>
      <c r="K40" s="192"/>
      <c r="L40" s="678"/>
      <c r="M40" s="652">
        <f>IF($E$9="CPM",IF(H40=0,"n/a",K40*(1+L40)*H40/1000),IF(I40=0,"n/a",K40*(1+L40)*I40))</f>
        <v>0</v>
      </c>
      <c r="N40" s="191"/>
      <c r="O40" s="652">
        <f t="shared" si="0"/>
        <v>0</v>
      </c>
      <c r="P40" s="794">
        <f t="shared" si="1"/>
        <v>0</v>
      </c>
    </row>
    <row r="41" spans="2:16" s="180" customFormat="1" ht="13.5" customHeight="1" hidden="1" outlineLevel="2" thickBot="1">
      <c r="B41" s="356" t="s">
        <v>126</v>
      </c>
      <c r="C41" s="197" t="s">
        <v>259</v>
      </c>
      <c r="D41" s="247">
        <v>1781057890.6772885</v>
      </c>
      <c r="E41" s="254">
        <v>21091899.06103286</v>
      </c>
      <c r="F41" s="247">
        <v>890528945.3386443</v>
      </c>
      <c r="G41" s="254">
        <v>10545949.53051643</v>
      </c>
      <c r="H41" s="729">
        <v>25</v>
      </c>
      <c r="I41" s="730">
        <v>0</v>
      </c>
      <c r="J41" s="731">
        <v>5000</v>
      </c>
      <c r="K41" s="200"/>
      <c r="L41" s="679"/>
      <c r="M41" s="653">
        <f>IF($E$9="CPM",IF(H41=0,"n/a",K41*(1+L41)*H41/1000),IF(I41=0,"n/a",K41*(1+L41)*I41))</f>
        <v>0</v>
      </c>
      <c r="N41" s="199"/>
      <c r="O41" s="653">
        <f t="shared" si="0"/>
        <v>0</v>
      </c>
      <c r="P41" s="795">
        <f t="shared" si="1"/>
        <v>0</v>
      </c>
    </row>
    <row r="42" spans="2:16" s="110" customFormat="1" ht="13.5" customHeight="1" thickBot="1">
      <c r="B42" s="354" t="s">
        <v>250</v>
      </c>
      <c r="C42" s="390"/>
      <c r="D42" s="391">
        <f>SUM(D43,D61)</f>
        <v>52759427.41134444</v>
      </c>
      <c r="E42" s="392">
        <f>SUM(E43,E61)</f>
        <v>12100661.9254</v>
      </c>
      <c r="F42" s="391">
        <f>SUM(F43,F61)</f>
        <v>93641479.04149088</v>
      </c>
      <c r="G42" s="393">
        <f>SUM(G43,G61)</f>
        <v>24236460.263399996</v>
      </c>
      <c r="H42" s="696"/>
      <c r="I42" s="697"/>
      <c r="J42" s="740"/>
      <c r="K42" s="122"/>
      <c r="L42" s="683"/>
      <c r="M42" s="657"/>
      <c r="N42" s="265"/>
      <c r="O42" s="657"/>
      <c r="P42" s="799"/>
    </row>
    <row r="43" spans="2:16" s="281" customFormat="1" ht="13.5" customHeight="1" collapsed="1">
      <c r="B43" s="543" t="s">
        <v>155</v>
      </c>
      <c r="C43" s="544" t="s">
        <v>259</v>
      </c>
      <c r="D43" s="536">
        <f>SUM(D44:D60)</f>
        <v>21303822.208444446</v>
      </c>
      <c r="E43" s="537">
        <f>SUM(E44:E60)</f>
        <v>4887057.1872000005</v>
      </c>
      <c r="F43" s="536">
        <f>SUM(F44:F60)</f>
        <v>33032365.27303704</v>
      </c>
      <c r="G43" s="536">
        <f>SUM(G44:G60)</f>
        <v>8632277.8128</v>
      </c>
      <c r="H43" s="741"/>
      <c r="I43" s="742"/>
      <c r="J43" s="743"/>
      <c r="K43" s="596"/>
      <c r="L43" s="684"/>
      <c r="M43" s="774"/>
      <c r="N43" s="775"/>
      <c r="O43" s="774"/>
      <c r="P43" s="800"/>
    </row>
    <row r="44" spans="2:16" s="110" customFormat="1" ht="13.5" customHeight="1" hidden="1" outlineLevel="1">
      <c r="B44" s="419" t="s">
        <v>10</v>
      </c>
      <c r="C44" s="420" t="s">
        <v>99</v>
      </c>
      <c r="D44" s="403">
        <v>3061937</v>
      </c>
      <c r="E44" s="404">
        <v>603666</v>
      </c>
      <c r="F44" s="405">
        <v>5806476</v>
      </c>
      <c r="G44" s="405">
        <v>1420437</v>
      </c>
      <c r="H44" s="744">
        <v>125</v>
      </c>
      <c r="I44" s="745">
        <v>0</v>
      </c>
      <c r="J44" s="746">
        <v>5000</v>
      </c>
      <c r="K44" s="422"/>
      <c r="L44" s="685"/>
      <c r="M44" s="658">
        <f aca="true" t="shared" si="2" ref="M44:M99">IF($E$9="CPM",IF(H44=0,"n/a",K44*(1+L44)*H44/1000),IF(I44=0,"n/a",K44*(1+L44)*I44))</f>
        <v>0</v>
      </c>
      <c r="N44" s="423"/>
      <c r="O44" s="658">
        <f t="shared" si="0"/>
        <v>0</v>
      </c>
      <c r="P44" s="801">
        <f t="shared" si="1"/>
        <v>0</v>
      </c>
    </row>
    <row r="45" spans="2:16" s="110" customFormat="1" ht="13.5" customHeight="1" hidden="1" outlineLevel="1">
      <c r="B45" s="433" t="s">
        <v>10</v>
      </c>
      <c r="C45" s="434" t="s">
        <v>100</v>
      </c>
      <c r="D45" s="407">
        <v>732305</v>
      </c>
      <c r="E45" s="408">
        <v>268350</v>
      </c>
      <c r="F45" s="409">
        <v>1277017</v>
      </c>
      <c r="G45" s="409">
        <v>516057</v>
      </c>
      <c r="H45" s="747">
        <v>125</v>
      </c>
      <c r="I45" s="748">
        <v>0</v>
      </c>
      <c r="J45" s="749">
        <v>5000</v>
      </c>
      <c r="K45" s="436"/>
      <c r="L45" s="686"/>
      <c r="M45" s="659">
        <f t="shared" si="2"/>
        <v>0</v>
      </c>
      <c r="N45" s="437"/>
      <c r="O45" s="659">
        <f t="shared" si="0"/>
        <v>0</v>
      </c>
      <c r="P45" s="802">
        <f t="shared" si="1"/>
        <v>0</v>
      </c>
    </row>
    <row r="46" spans="2:16" s="34" customFormat="1" ht="13.5" customHeight="1" hidden="1" outlineLevel="1">
      <c r="B46" s="433" t="s">
        <v>10</v>
      </c>
      <c r="C46" s="447" t="s">
        <v>44</v>
      </c>
      <c r="D46" s="407">
        <v>658051</v>
      </c>
      <c r="E46" s="408">
        <v>201871</v>
      </c>
      <c r="F46" s="409">
        <v>1043144</v>
      </c>
      <c r="G46" s="409">
        <v>450376</v>
      </c>
      <c r="H46" s="747">
        <v>125</v>
      </c>
      <c r="I46" s="748">
        <v>0</v>
      </c>
      <c r="J46" s="749">
        <v>5000</v>
      </c>
      <c r="K46" s="436"/>
      <c r="L46" s="686"/>
      <c r="M46" s="659">
        <f t="shared" si="2"/>
        <v>0</v>
      </c>
      <c r="N46" s="437"/>
      <c r="O46" s="659">
        <f t="shared" si="0"/>
        <v>0</v>
      </c>
      <c r="P46" s="802">
        <f t="shared" si="1"/>
        <v>0</v>
      </c>
    </row>
    <row r="47" spans="2:16" s="34" customFormat="1" ht="13.5" customHeight="1" hidden="1" outlineLevel="1">
      <c r="B47" s="433" t="s">
        <v>10</v>
      </c>
      <c r="C47" s="447" t="s">
        <v>31</v>
      </c>
      <c r="D47" s="407">
        <v>180000</v>
      </c>
      <c r="E47" s="408">
        <v>60000</v>
      </c>
      <c r="F47" s="409">
        <v>180000</v>
      </c>
      <c r="G47" s="409">
        <v>60000</v>
      </c>
      <c r="H47" s="747">
        <v>125</v>
      </c>
      <c r="I47" s="748">
        <v>0</v>
      </c>
      <c r="J47" s="749">
        <v>5000</v>
      </c>
      <c r="K47" s="436"/>
      <c r="L47" s="686"/>
      <c r="M47" s="659">
        <f t="shared" si="2"/>
        <v>0</v>
      </c>
      <c r="N47" s="437"/>
      <c r="O47" s="659">
        <f t="shared" si="0"/>
        <v>0</v>
      </c>
      <c r="P47" s="802">
        <f t="shared" si="1"/>
        <v>0</v>
      </c>
    </row>
    <row r="48" spans="2:16" s="34" customFormat="1" ht="13.5" customHeight="1" hidden="1" outlineLevel="1">
      <c r="B48" s="433" t="s">
        <v>10</v>
      </c>
      <c r="C48" s="447" t="s">
        <v>30</v>
      </c>
      <c r="D48" s="407">
        <v>134522</v>
      </c>
      <c r="E48" s="408">
        <v>43817</v>
      </c>
      <c r="F48" s="409">
        <v>405294</v>
      </c>
      <c r="G48" s="409">
        <v>163385</v>
      </c>
      <c r="H48" s="747">
        <v>125</v>
      </c>
      <c r="I48" s="748">
        <v>0</v>
      </c>
      <c r="J48" s="749">
        <v>5000</v>
      </c>
      <c r="K48" s="436"/>
      <c r="L48" s="686"/>
      <c r="M48" s="659">
        <f t="shared" si="2"/>
        <v>0</v>
      </c>
      <c r="N48" s="437"/>
      <c r="O48" s="659">
        <f t="shared" si="0"/>
        <v>0</v>
      </c>
      <c r="P48" s="802">
        <f t="shared" si="1"/>
        <v>0</v>
      </c>
    </row>
    <row r="49" spans="2:16" s="34" customFormat="1" ht="13.5" customHeight="1" hidden="1" outlineLevel="1">
      <c r="B49" s="433" t="s">
        <v>10</v>
      </c>
      <c r="C49" s="447" t="s">
        <v>52</v>
      </c>
      <c r="D49" s="407">
        <v>18659</v>
      </c>
      <c r="E49" s="408">
        <v>11926</v>
      </c>
      <c r="F49" s="409">
        <v>7784</v>
      </c>
      <c r="G49" s="409">
        <v>5635</v>
      </c>
      <c r="H49" s="747">
        <v>125</v>
      </c>
      <c r="I49" s="748">
        <v>0</v>
      </c>
      <c r="J49" s="749">
        <v>5000</v>
      </c>
      <c r="K49" s="436"/>
      <c r="L49" s="686"/>
      <c r="M49" s="659">
        <f t="shared" si="2"/>
        <v>0</v>
      </c>
      <c r="N49" s="437"/>
      <c r="O49" s="659">
        <f t="shared" si="0"/>
        <v>0</v>
      </c>
      <c r="P49" s="802">
        <f t="shared" si="1"/>
        <v>0</v>
      </c>
    </row>
    <row r="50" spans="2:16" s="34" customFormat="1" ht="13.5" customHeight="1" hidden="1" outlineLevel="1">
      <c r="B50" s="433" t="s">
        <v>10</v>
      </c>
      <c r="C50" s="447" t="s">
        <v>262</v>
      </c>
      <c r="D50" s="407">
        <v>57052.763999999996</v>
      </c>
      <c r="E50" s="408">
        <v>35073.18719999999</v>
      </c>
      <c r="F50" s="409">
        <v>77252.236</v>
      </c>
      <c r="G50" s="409">
        <v>47490.81280000001</v>
      </c>
      <c r="H50" s="747">
        <v>125</v>
      </c>
      <c r="I50" s="748">
        <v>0</v>
      </c>
      <c r="J50" s="749">
        <v>5000</v>
      </c>
      <c r="K50" s="436"/>
      <c r="L50" s="686"/>
      <c r="M50" s="659">
        <f t="shared" si="2"/>
        <v>0</v>
      </c>
      <c r="N50" s="437"/>
      <c r="O50" s="659">
        <f t="shared" si="0"/>
        <v>0</v>
      </c>
      <c r="P50" s="802">
        <f t="shared" si="1"/>
        <v>0</v>
      </c>
    </row>
    <row r="51" spans="2:16" s="34" customFormat="1" ht="13.5" customHeight="1" hidden="1" outlineLevel="1">
      <c r="B51" s="433" t="s">
        <v>10</v>
      </c>
      <c r="C51" s="447" t="s">
        <v>32</v>
      </c>
      <c r="D51" s="407">
        <v>25000</v>
      </c>
      <c r="E51" s="408">
        <v>7500</v>
      </c>
      <c r="F51" s="409">
        <v>25000</v>
      </c>
      <c r="G51" s="409">
        <v>7500</v>
      </c>
      <c r="H51" s="747">
        <v>125</v>
      </c>
      <c r="I51" s="748">
        <v>0</v>
      </c>
      <c r="J51" s="749">
        <v>5000</v>
      </c>
      <c r="K51" s="436"/>
      <c r="L51" s="686"/>
      <c r="M51" s="659">
        <f t="shared" si="2"/>
        <v>0</v>
      </c>
      <c r="N51" s="437"/>
      <c r="O51" s="659">
        <f t="shared" si="0"/>
        <v>0</v>
      </c>
      <c r="P51" s="802">
        <f t="shared" si="1"/>
        <v>0</v>
      </c>
    </row>
    <row r="52" spans="2:16" s="32" customFormat="1" ht="13.5" customHeight="1" hidden="1" outlineLevel="1">
      <c r="B52" s="433" t="s">
        <v>0</v>
      </c>
      <c r="C52" s="449" t="s">
        <v>103</v>
      </c>
      <c r="D52" s="411">
        <v>4501484</v>
      </c>
      <c r="E52" s="412">
        <v>809802</v>
      </c>
      <c r="F52" s="413">
        <v>8858266</v>
      </c>
      <c r="G52" s="413">
        <v>1865679</v>
      </c>
      <c r="H52" s="750">
        <v>100</v>
      </c>
      <c r="I52" s="751">
        <v>0</v>
      </c>
      <c r="J52" s="752">
        <v>5000</v>
      </c>
      <c r="K52" s="450"/>
      <c r="L52" s="687"/>
      <c r="M52" s="660">
        <f t="shared" si="2"/>
        <v>0</v>
      </c>
      <c r="N52" s="451"/>
      <c r="O52" s="660">
        <f t="shared" si="0"/>
        <v>0</v>
      </c>
      <c r="P52" s="802">
        <f t="shared" si="1"/>
        <v>0</v>
      </c>
    </row>
    <row r="53" spans="2:16" s="110" customFormat="1" ht="13.5" customHeight="1" hidden="1" outlineLevel="1">
      <c r="B53" s="433" t="s">
        <v>0</v>
      </c>
      <c r="C53" s="447" t="s">
        <v>102</v>
      </c>
      <c r="D53" s="407">
        <v>3368399</v>
      </c>
      <c r="E53" s="408">
        <v>756647</v>
      </c>
      <c r="F53" s="409">
        <v>4426479</v>
      </c>
      <c r="G53" s="409">
        <v>1234222</v>
      </c>
      <c r="H53" s="747">
        <v>100</v>
      </c>
      <c r="I53" s="748">
        <v>0</v>
      </c>
      <c r="J53" s="752">
        <v>5000</v>
      </c>
      <c r="K53" s="450"/>
      <c r="L53" s="687"/>
      <c r="M53" s="660">
        <f t="shared" si="2"/>
        <v>0</v>
      </c>
      <c r="N53" s="437"/>
      <c r="O53" s="660">
        <f t="shared" si="0"/>
        <v>0</v>
      </c>
      <c r="P53" s="802">
        <f t="shared" si="1"/>
        <v>0</v>
      </c>
    </row>
    <row r="54" spans="2:16" s="32" customFormat="1" ht="13.5" customHeight="1" hidden="1" outlineLevel="1">
      <c r="B54" s="433" t="s">
        <v>0</v>
      </c>
      <c r="C54" s="449" t="s">
        <v>61</v>
      </c>
      <c r="D54" s="411">
        <v>1014444.4444444445</v>
      </c>
      <c r="E54" s="412">
        <v>330000</v>
      </c>
      <c r="F54" s="413">
        <v>2367037.0370370373</v>
      </c>
      <c r="G54" s="413">
        <v>770000</v>
      </c>
      <c r="H54" s="750">
        <v>100</v>
      </c>
      <c r="I54" s="751">
        <v>0</v>
      </c>
      <c r="J54" s="752">
        <v>5000</v>
      </c>
      <c r="K54" s="450"/>
      <c r="L54" s="687"/>
      <c r="M54" s="660">
        <f t="shared" si="2"/>
        <v>0</v>
      </c>
      <c r="N54" s="451"/>
      <c r="O54" s="660">
        <f t="shared" si="0"/>
        <v>0</v>
      </c>
      <c r="P54" s="802">
        <f t="shared" si="1"/>
        <v>0</v>
      </c>
    </row>
    <row r="55" spans="2:16" s="32" customFormat="1" ht="13.5" customHeight="1" hidden="1" outlineLevel="1">
      <c r="B55" s="433" t="s">
        <v>0</v>
      </c>
      <c r="C55" s="449" t="s">
        <v>28</v>
      </c>
      <c r="D55" s="411">
        <v>1500424</v>
      </c>
      <c r="E55" s="412">
        <v>199138</v>
      </c>
      <c r="F55" s="413">
        <v>1280858</v>
      </c>
      <c r="G55" s="413">
        <v>383027</v>
      </c>
      <c r="H55" s="750">
        <v>100</v>
      </c>
      <c r="I55" s="751">
        <v>0</v>
      </c>
      <c r="J55" s="752">
        <v>5000</v>
      </c>
      <c r="K55" s="450"/>
      <c r="L55" s="687"/>
      <c r="M55" s="660">
        <f t="shared" si="2"/>
        <v>0</v>
      </c>
      <c r="N55" s="451"/>
      <c r="O55" s="660">
        <f t="shared" si="0"/>
        <v>0</v>
      </c>
      <c r="P55" s="802">
        <f t="shared" si="1"/>
        <v>0</v>
      </c>
    </row>
    <row r="56" spans="2:16" s="32" customFormat="1" ht="13.5" customHeight="1" hidden="1" outlineLevel="1">
      <c r="B56" s="433" t="s">
        <v>0</v>
      </c>
      <c r="C56" s="449" t="s">
        <v>192</v>
      </c>
      <c r="D56" s="411">
        <v>828536</v>
      </c>
      <c r="E56" s="412">
        <v>80803</v>
      </c>
      <c r="F56" s="413">
        <v>1965760</v>
      </c>
      <c r="G56" s="413">
        <v>335812</v>
      </c>
      <c r="H56" s="750">
        <v>100</v>
      </c>
      <c r="I56" s="751">
        <v>0</v>
      </c>
      <c r="J56" s="752">
        <v>5000</v>
      </c>
      <c r="K56" s="450"/>
      <c r="L56" s="687"/>
      <c r="M56" s="660">
        <f t="shared" si="2"/>
        <v>0</v>
      </c>
      <c r="N56" s="451"/>
      <c r="O56" s="660">
        <f t="shared" si="0"/>
        <v>0</v>
      </c>
      <c r="P56" s="802">
        <f t="shared" si="1"/>
        <v>0</v>
      </c>
    </row>
    <row r="57" spans="2:16" s="34" customFormat="1" ht="13.5" customHeight="1" hidden="1" outlineLevel="1">
      <c r="B57" s="433" t="s">
        <v>0</v>
      </c>
      <c r="C57" s="447" t="s">
        <v>263</v>
      </c>
      <c r="D57" s="407">
        <v>47000</v>
      </c>
      <c r="E57" s="408">
        <v>25000</v>
      </c>
      <c r="F57" s="409">
        <v>65000</v>
      </c>
      <c r="G57" s="409">
        <v>35000</v>
      </c>
      <c r="H57" s="747">
        <v>100</v>
      </c>
      <c r="I57" s="751">
        <v>0</v>
      </c>
      <c r="J57" s="752">
        <v>5000</v>
      </c>
      <c r="K57" s="450"/>
      <c r="L57" s="687"/>
      <c r="M57" s="660">
        <f t="shared" si="2"/>
        <v>0</v>
      </c>
      <c r="N57" s="451"/>
      <c r="O57" s="660">
        <f t="shared" si="0"/>
        <v>0</v>
      </c>
      <c r="P57" s="802">
        <f t="shared" si="1"/>
        <v>0</v>
      </c>
    </row>
    <row r="58" spans="2:16" s="32" customFormat="1" ht="13.5" customHeight="1" hidden="1" outlineLevel="1">
      <c r="B58" s="433" t="s">
        <v>98</v>
      </c>
      <c r="C58" s="449" t="s">
        <v>157</v>
      </c>
      <c r="D58" s="411">
        <v>1081318</v>
      </c>
      <c r="E58" s="412">
        <v>393805</v>
      </c>
      <c r="F58" s="413">
        <v>1190345</v>
      </c>
      <c r="G58" s="413">
        <v>486956</v>
      </c>
      <c r="H58" s="750">
        <v>100</v>
      </c>
      <c r="I58" s="751">
        <v>0</v>
      </c>
      <c r="J58" s="752">
        <v>5000</v>
      </c>
      <c r="K58" s="450"/>
      <c r="L58" s="687"/>
      <c r="M58" s="660">
        <f t="shared" si="2"/>
        <v>0</v>
      </c>
      <c r="N58" s="451"/>
      <c r="O58" s="660">
        <f t="shared" si="0"/>
        <v>0</v>
      </c>
      <c r="P58" s="802">
        <f t="shared" si="1"/>
        <v>0</v>
      </c>
    </row>
    <row r="59" spans="2:16" s="32" customFormat="1" ht="13.5" customHeight="1" hidden="1" outlineLevel="1">
      <c r="B59" s="433" t="s">
        <v>98</v>
      </c>
      <c r="C59" s="449" t="s">
        <v>264</v>
      </c>
      <c r="D59" s="411">
        <v>2340000</v>
      </c>
      <c r="E59" s="412">
        <v>845000</v>
      </c>
      <c r="F59" s="413">
        <v>1260000</v>
      </c>
      <c r="G59" s="413">
        <v>455000</v>
      </c>
      <c r="H59" s="750">
        <v>100</v>
      </c>
      <c r="I59" s="751">
        <v>0</v>
      </c>
      <c r="J59" s="752">
        <v>5000</v>
      </c>
      <c r="K59" s="450"/>
      <c r="L59" s="687"/>
      <c r="M59" s="660">
        <f t="shared" si="2"/>
        <v>0</v>
      </c>
      <c r="N59" s="451"/>
      <c r="O59" s="660">
        <f t="shared" si="0"/>
        <v>0</v>
      </c>
      <c r="P59" s="802">
        <f t="shared" si="1"/>
        <v>0</v>
      </c>
    </row>
    <row r="60" spans="2:16" s="32" customFormat="1" ht="13.5" customHeight="1" hidden="1" outlineLevel="1">
      <c r="B60" s="455" t="s">
        <v>46</v>
      </c>
      <c r="C60" s="456" t="s">
        <v>107</v>
      </c>
      <c r="D60" s="415">
        <v>1754690</v>
      </c>
      <c r="E60" s="416">
        <v>214659</v>
      </c>
      <c r="F60" s="417">
        <v>2796653</v>
      </c>
      <c r="G60" s="417">
        <v>395701</v>
      </c>
      <c r="H60" s="753">
        <v>100</v>
      </c>
      <c r="I60" s="754">
        <v>0</v>
      </c>
      <c r="J60" s="755">
        <v>5000</v>
      </c>
      <c r="K60" s="458"/>
      <c r="L60" s="688"/>
      <c r="M60" s="661">
        <f t="shared" si="2"/>
        <v>0</v>
      </c>
      <c r="N60" s="459"/>
      <c r="O60" s="661">
        <f t="shared" si="0"/>
        <v>0</v>
      </c>
      <c r="P60" s="803">
        <f t="shared" si="1"/>
        <v>0</v>
      </c>
    </row>
    <row r="61" spans="2:16" s="281" customFormat="1" ht="13.5" customHeight="1" collapsed="1" thickBot="1">
      <c r="B61" s="550" t="s">
        <v>156</v>
      </c>
      <c r="C61" s="551" t="s">
        <v>259</v>
      </c>
      <c r="D61" s="539">
        <f>SUM(D62:D99)</f>
        <v>31455605.202899996</v>
      </c>
      <c r="E61" s="540">
        <f>SUM(E62:E99)</f>
        <v>7213604.738199999</v>
      </c>
      <c r="F61" s="539">
        <f>SUM(F62:F99)</f>
        <v>60609113.76845385</v>
      </c>
      <c r="G61" s="539">
        <f>SUM(G62:G99)</f>
        <v>15604182.450599998</v>
      </c>
      <c r="H61" s="756"/>
      <c r="I61" s="757"/>
      <c r="J61" s="758"/>
      <c r="K61" s="598"/>
      <c r="L61" s="689"/>
      <c r="M61" s="804"/>
      <c r="N61" s="552"/>
      <c r="O61" s="804"/>
      <c r="P61" s="805"/>
    </row>
    <row r="62" spans="2:16" s="32" customFormat="1" ht="13.5" customHeight="1" hidden="1" outlineLevel="1">
      <c r="B62" s="912" t="s">
        <v>0</v>
      </c>
      <c r="C62" s="470" t="s">
        <v>260</v>
      </c>
      <c r="D62" s="471">
        <v>3554955</v>
      </c>
      <c r="E62" s="472">
        <v>992616</v>
      </c>
      <c r="F62" s="473">
        <v>10878723</v>
      </c>
      <c r="G62" s="473">
        <v>3232516</v>
      </c>
      <c r="H62" s="759">
        <v>100</v>
      </c>
      <c r="I62" s="760">
        <v>0</v>
      </c>
      <c r="J62" s="761">
        <v>2500</v>
      </c>
      <c r="K62" s="477"/>
      <c r="L62" s="690"/>
      <c r="M62" s="662">
        <f t="shared" si="2"/>
        <v>0</v>
      </c>
      <c r="N62" s="591"/>
      <c r="O62" s="662">
        <f t="shared" si="0"/>
        <v>0</v>
      </c>
      <c r="P62" s="913">
        <f t="shared" si="1"/>
        <v>0</v>
      </c>
    </row>
    <row r="63" spans="2:16" s="32" customFormat="1" ht="13.5" customHeight="1" hidden="1" outlineLevel="1">
      <c r="B63" s="914" t="s">
        <v>0</v>
      </c>
      <c r="C63" s="487" t="s">
        <v>135</v>
      </c>
      <c r="D63" s="488">
        <v>264610.3500000001</v>
      </c>
      <c r="E63" s="489">
        <v>72491.70000000001</v>
      </c>
      <c r="F63" s="490">
        <v>1499458.65</v>
      </c>
      <c r="G63" s="490">
        <v>410786.3</v>
      </c>
      <c r="H63" s="762">
        <v>100</v>
      </c>
      <c r="I63" s="763">
        <v>0</v>
      </c>
      <c r="J63" s="764">
        <v>2500</v>
      </c>
      <c r="K63" s="494"/>
      <c r="L63" s="691"/>
      <c r="M63" s="663">
        <f t="shared" si="2"/>
        <v>0</v>
      </c>
      <c r="N63" s="592"/>
      <c r="O63" s="663">
        <f t="shared" si="0"/>
        <v>0</v>
      </c>
      <c r="P63" s="915">
        <f t="shared" si="1"/>
        <v>0</v>
      </c>
    </row>
    <row r="64" spans="2:16" s="32" customFormat="1" ht="14.25" customHeight="1" hidden="1" outlineLevel="1">
      <c r="B64" s="914" t="s">
        <v>0</v>
      </c>
      <c r="C64" s="487" t="s">
        <v>148</v>
      </c>
      <c r="D64" s="503">
        <v>941491</v>
      </c>
      <c r="E64" s="504">
        <v>182528</v>
      </c>
      <c r="F64" s="505">
        <v>173830</v>
      </c>
      <c r="G64" s="505">
        <v>130937</v>
      </c>
      <c r="H64" s="762">
        <v>100</v>
      </c>
      <c r="I64" s="763">
        <v>0</v>
      </c>
      <c r="J64" s="764">
        <v>2500</v>
      </c>
      <c r="K64" s="494"/>
      <c r="L64" s="691"/>
      <c r="M64" s="663">
        <f t="shared" si="2"/>
        <v>0</v>
      </c>
      <c r="N64" s="592"/>
      <c r="O64" s="663">
        <f t="shared" si="0"/>
        <v>0</v>
      </c>
      <c r="P64" s="915">
        <f t="shared" si="1"/>
        <v>0</v>
      </c>
    </row>
    <row r="65" spans="2:16" s="32" customFormat="1" ht="13.5" customHeight="1" hidden="1" outlineLevel="1">
      <c r="B65" s="914" t="s">
        <v>0</v>
      </c>
      <c r="C65" s="487" t="s">
        <v>158</v>
      </c>
      <c r="D65" s="488">
        <v>397373</v>
      </c>
      <c r="E65" s="489">
        <v>89091</v>
      </c>
      <c r="F65" s="490">
        <v>1079425</v>
      </c>
      <c r="G65" s="490">
        <v>362513</v>
      </c>
      <c r="H65" s="762">
        <v>75</v>
      </c>
      <c r="I65" s="763">
        <v>0</v>
      </c>
      <c r="J65" s="764">
        <v>2500</v>
      </c>
      <c r="K65" s="494"/>
      <c r="L65" s="691"/>
      <c r="M65" s="663">
        <f t="shared" si="2"/>
        <v>0</v>
      </c>
      <c r="N65" s="592"/>
      <c r="O65" s="663">
        <f t="shared" si="0"/>
        <v>0</v>
      </c>
      <c r="P65" s="915">
        <f t="shared" si="1"/>
        <v>0</v>
      </c>
    </row>
    <row r="66" spans="2:16" s="32" customFormat="1" ht="13.5" customHeight="1" hidden="1" outlineLevel="1">
      <c r="B66" s="914" t="s">
        <v>0</v>
      </c>
      <c r="C66" s="487" t="s">
        <v>29</v>
      </c>
      <c r="D66" s="503">
        <v>190209</v>
      </c>
      <c r="E66" s="504">
        <v>88256</v>
      </c>
      <c r="F66" s="505">
        <v>95104.5</v>
      </c>
      <c r="G66" s="505">
        <v>44128</v>
      </c>
      <c r="H66" s="765">
        <v>75</v>
      </c>
      <c r="I66" s="763">
        <v>0</v>
      </c>
      <c r="J66" s="764">
        <v>2500</v>
      </c>
      <c r="K66" s="494"/>
      <c r="L66" s="691"/>
      <c r="M66" s="663">
        <f t="shared" si="2"/>
        <v>0</v>
      </c>
      <c r="N66" s="592"/>
      <c r="O66" s="663">
        <f t="shared" si="0"/>
        <v>0</v>
      </c>
      <c r="P66" s="915">
        <f t="shared" si="1"/>
        <v>0</v>
      </c>
    </row>
    <row r="67" spans="2:16" s="32" customFormat="1" ht="13.5" customHeight="1" hidden="1" outlineLevel="1">
      <c r="B67" s="914" t="s">
        <v>0</v>
      </c>
      <c r="C67" s="487" t="s">
        <v>190</v>
      </c>
      <c r="D67" s="488">
        <v>11730.1976</v>
      </c>
      <c r="E67" s="489">
        <v>5993.8128</v>
      </c>
      <c r="F67" s="490">
        <v>19938.8024</v>
      </c>
      <c r="G67" s="490">
        <v>10188.1872</v>
      </c>
      <c r="H67" s="762">
        <v>75</v>
      </c>
      <c r="I67" s="763">
        <v>0</v>
      </c>
      <c r="J67" s="764">
        <v>2500</v>
      </c>
      <c r="K67" s="494"/>
      <c r="L67" s="691"/>
      <c r="M67" s="663">
        <f t="shared" si="2"/>
        <v>0</v>
      </c>
      <c r="N67" s="592"/>
      <c r="O67" s="663">
        <f t="shared" si="0"/>
        <v>0</v>
      </c>
      <c r="P67" s="915">
        <f t="shared" si="1"/>
        <v>0</v>
      </c>
    </row>
    <row r="68" spans="2:16" s="32" customFormat="1" ht="13.5" customHeight="1" hidden="1" outlineLevel="1">
      <c r="B68" s="914" t="s">
        <v>0</v>
      </c>
      <c r="C68" s="487" t="s">
        <v>48</v>
      </c>
      <c r="D68" s="488">
        <v>45918</v>
      </c>
      <c r="E68" s="489">
        <v>27509</v>
      </c>
      <c r="F68" s="490">
        <v>27820</v>
      </c>
      <c r="G68" s="490">
        <v>19947</v>
      </c>
      <c r="H68" s="762">
        <v>75</v>
      </c>
      <c r="I68" s="763">
        <v>0</v>
      </c>
      <c r="J68" s="764">
        <v>2500</v>
      </c>
      <c r="K68" s="494"/>
      <c r="L68" s="691"/>
      <c r="M68" s="663">
        <f t="shared" si="2"/>
        <v>0</v>
      </c>
      <c r="N68" s="592"/>
      <c r="O68" s="663">
        <f t="shared" si="0"/>
        <v>0</v>
      </c>
      <c r="P68" s="915">
        <f t="shared" si="1"/>
        <v>0</v>
      </c>
    </row>
    <row r="69" spans="2:16" s="32" customFormat="1" ht="13.5" customHeight="1" hidden="1" outlineLevel="1">
      <c r="B69" s="914" t="s">
        <v>37</v>
      </c>
      <c r="C69" s="487" t="s">
        <v>45</v>
      </c>
      <c r="D69" s="488">
        <v>92508</v>
      </c>
      <c r="E69" s="489">
        <v>44574</v>
      </c>
      <c r="F69" s="490">
        <v>18501.600000000002</v>
      </c>
      <c r="G69" s="490">
        <v>8914.800000000001</v>
      </c>
      <c r="H69" s="762">
        <v>85</v>
      </c>
      <c r="I69" s="763">
        <v>0</v>
      </c>
      <c r="J69" s="764">
        <v>2500</v>
      </c>
      <c r="K69" s="494"/>
      <c r="L69" s="691"/>
      <c r="M69" s="663">
        <f t="shared" si="2"/>
        <v>0</v>
      </c>
      <c r="N69" s="592"/>
      <c r="O69" s="663">
        <f t="shared" si="0"/>
        <v>0</v>
      </c>
      <c r="P69" s="915">
        <f t="shared" si="1"/>
        <v>0</v>
      </c>
    </row>
    <row r="70" spans="2:16" s="110" customFormat="1" ht="13.5" customHeight="1" hidden="1" outlineLevel="1">
      <c r="B70" s="914" t="s">
        <v>9</v>
      </c>
      <c r="C70" s="506" t="s">
        <v>101</v>
      </c>
      <c r="D70" s="507">
        <v>1142386</v>
      </c>
      <c r="E70" s="502">
        <v>210522</v>
      </c>
      <c r="F70" s="501">
        <v>2571206</v>
      </c>
      <c r="G70" s="501">
        <v>553715</v>
      </c>
      <c r="H70" s="766">
        <v>85</v>
      </c>
      <c r="I70" s="767">
        <v>0</v>
      </c>
      <c r="J70" s="768">
        <v>2500</v>
      </c>
      <c r="K70" s="510"/>
      <c r="L70" s="692"/>
      <c r="M70" s="664">
        <f t="shared" si="2"/>
        <v>0</v>
      </c>
      <c r="N70" s="593"/>
      <c r="O70" s="664">
        <f t="shared" si="0"/>
        <v>0</v>
      </c>
      <c r="P70" s="916">
        <f t="shared" si="1"/>
        <v>0</v>
      </c>
    </row>
    <row r="71" spans="2:16" s="34" customFormat="1" ht="13.5" customHeight="1" hidden="1" outlineLevel="1">
      <c r="B71" s="914" t="s">
        <v>7</v>
      </c>
      <c r="C71" s="506" t="s">
        <v>104</v>
      </c>
      <c r="D71" s="513">
        <v>8339031</v>
      </c>
      <c r="E71" s="514">
        <v>628782</v>
      </c>
      <c r="F71" s="515">
        <v>17251998</v>
      </c>
      <c r="G71" s="515">
        <v>1286310</v>
      </c>
      <c r="H71" s="769">
        <v>100</v>
      </c>
      <c r="I71" s="770">
        <v>0</v>
      </c>
      <c r="J71" s="764">
        <v>2500</v>
      </c>
      <c r="K71" s="494"/>
      <c r="L71" s="691"/>
      <c r="M71" s="663">
        <f t="shared" si="2"/>
        <v>0</v>
      </c>
      <c r="N71" s="593"/>
      <c r="O71" s="663">
        <f t="shared" si="0"/>
        <v>0</v>
      </c>
      <c r="P71" s="916">
        <f t="shared" si="1"/>
        <v>0</v>
      </c>
    </row>
    <row r="72" spans="2:16" s="34" customFormat="1" ht="13.5" customHeight="1" hidden="1" outlineLevel="1">
      <c r="B72" s="914" t="s">
        <v>7</v>
      </c>
      <c r="C72" s="506" t="s">
        <v>49</v>
      </c>
      <c r="D72" s="513">
        <v>2873</v>
      </c>
      <c r="E72" s="516">
        <v>1198</v>
      </c>
      <c r="F72" s="515">
        <v>2277</v>
      </c>
      <c r="G72" s="515">
        <v>1343</v>
      </c>
      <c r="H72" s="769">
        <v>85</v>
      </c>
      <c r="I72" s="770">
        <v>0</v>
      </c>
      <c r="J72" s="768">
        <v>2500</v>
      </c>
      <c r="K72" s="510"/>
      <c r="L72" s="692"/>
      <c r="M72" s="664">
        <f t="shared" si="2"/>
        <v>0</v>
      </c>
      <c r="N72" s="593"/>
      <c r="O72" s="664">
        <f t="shared" si="0"/>
        <v>0</v>
      </c>
      <c r="P72" s="916">
        <f t="shared" si="1"/>
        <v>0</v>
      </c>
    </row>
    <row r="73" spans="2:16" s="32" customFormat="1" ht="13.5" customHeight="1" hidden="1" outlineLevel="1">
      <c r="B73" s="914" t="s">
        <v>265</v>
      </c>
      <c r="C73" s="487" t="s">
        <v>105</v>
      </c>
      <c r="D73" s="488">
        <v>1426686</v>
      </c>
      <c r="E73" s="489">
        <v>406295</v>
      </c>
      <c r="F73" s="490">
        <v>3031396</v>
      </c>
      <c r="G73" s="490">
        <v>924067</v>
      </c>
      <c r="H73" s="762">
        <v>100</v>
      </c>
      <c r="I73" s="763">
        <v>0</v>
      </c>
      <c r="J73" s="764">
        <v>2500</v>
      </c>
      <c r="K73" s="494"/>
      <c r="L73" s="691"/>
      <c r="M73" s="663">
        <f t="shared" si="2"/>
        <v>0</v>
      </c>
      <c r="N73" s="592"/>
      <c r="O73" s="663">
        <f t="shared" si="0"/>
        <v>0</v>
      </c>
      <c r="P73" s="916">
        <f t="shared" si="1"/>
        <v>0</v>
      </c>
    </row>
    <row r="74" spans="2:16" s="32" customFormat="1" ht="13.5" customHeight="1" hidden="1" outlineLevel="1">
      <c r="B74" s="433" t="s">
        <v>98</v>
      </c>
      <c r="C74" s="449" t="s">
        <v>267</v>
      </c>
      <c r="D74" s="411">
        <v>809999.9999999999</v>
      </c>
      <c r="E74" s="412">
        <v>292500</v>
      </c>
      <c r="F74" s="413">
        <v>436153.8461538461</v>
      </c>
      <c r="G74" s="413">
        <v>157500</v>
      </c>
      <c r="H74" s="750">
        <v>100</v>
      </c>
      <c r="I74" s="751">
        <v>0</v>
      </c>
      <c r="J74" s="752">
        <v>5000</v>
      </c>
      <c r="K74" s="450"/>
      <c r="L74" s="687"/>
      <c r="M74" s="660">
        <f t="shared" si="2"/>
        <v>0</v>
      </c>
      <c r="N74" s="451"/>
      <c r="O74" s="660">
        <f t="shared" si="0"/>
        <v>0</v>
      </c>
      <c r="P74" s="802">
        <f t="shared" si="1"/>
        <v>0</v>
      </c>
    </row>
    <row r="75" spans="2:16" s="32" customFormat="1" ht="13.5" customHeight="1" hidden="1" outlineLevel="1">
      <c r="B75" s="433" t="s">
        <v>98</v>
      </c>
      <c r="C75" s="904" t="s">
        <v>274</v>
      </c>
      <c r="D75" s="905">
        <v>1330000</v>
      </c>
      <c r="E75" s="906">
        <v>262500</v>
      </c>
      <c r="F75" s="907">
        <v>570000</v>
      </c>
      <c r="G75" s="907">
        <v>112500</v>
      </c>
      <c r="H75" s="909">
        <v>100</v>
      </c>
      <c r="I75" s="751">
        <v>0</v>
      </c>
      <c r="J75" s="752">
        <v>5000</v>
      </c>
      <c r="K75" s="908"/>
      <c r="L75" s="910"/>
      <c r="M75" s="660">
        <f>IF($E$9="CPM",IF(H75=0,"n/a",K75*(1+L75)*H75/1000),IF(I75=0,"n/a",K75*(1+L75)*I75))</f>
        <v>0</v>
      </c>
      <c r="N75" s="451"/>
      <c r="O75" s="660">
        <f>IF(M75="n/a","n/a",M75*(1-N75))</f>
        <v>0</v>
      </c>
      <c r="P75" s="802">
        <f>IF(O75="n/a","n/a",O75/$P$8)</f>
        <v>0</v>
      </c>
    </row>
    <row r="76" spans="2:16" s="32" customFormat="1" ht="13.5" customHeight="1" hidden="1" outlineLevel="1">
      <c r="B76" s="914" t="s">
        <v>46</v>
      </c>
      <c r="C76" s="487" t="s">
        <v>106</v>
      </c>
      <c r="D76" s="488">
        <v>1455532</v>
      </c>
      <c r="E76" s="489">
        <v>680051</v>
      </c>
      <c r="F76" s="490">
        <v>5247990</v>
      </c>
      <c r="G76" s="490">
        <v>2269530</v>
      </c>
      <c r="H76" s="762">
        <v>100</v>
      </c>
      <c r="I76" s="763">
        <v>0</v>
      </c>
      <c r="J76" s="764">
        <v>2500</v>
      </c>
      <c r="K76" s="494"/>
      <c r="L76" s="691"/>
      <c r="M76" s="663">
        <f t="shared" si="2"/>
        <v>0</v>
      </c>
      <c r="N76" s="592"/>
      <c r="O76" s="663">
        <f t="shared" si="0"/>
        <v>0</v>
      </c>
      <c r="P76" s="916">
        <f t="shared" si="1"/>
        <v>0</v>
      </c>
    </row>
    <row r="77" spans="2:16" s="32" customFormat="1" ht="13.5" customHeight="1" hidden="1" outlineLevel="1">
      <c r="B77" s="914" t="s">
        <v>46</v>
      </c>
      <c r="C77" s="487" t="s">
        <v>50</v>
      </c>
      <c r="D77" s="488">
        <v>1107175</v>
      </c>
      <c r="E77" s="489">
        <v>365298</v>
      </c>
      <c r="F77" s="490">
        <v>4149503</v>
      </c>
      <c r="G77" s="490">
        <v>1360899</v>
      </c>
      <c r="H77" s="762">
        <v>100</v>
      </c>
      <c r="I77" s="763">
        <v>0</v>
      </c>
      <c r="J77" s="764">
        <v>2500</v>
      </c>
      <c r="K77" s="494"/>
      <c r="L77" s="691"/>
      <c r="M77" s="663">
        <f t="shared" si="2"/>
        <v>0</v>
      </c>
      <c r="N77" s="592"/>
      <c r="O77" s="663">
        <f t="shared" si="0"/>
        <v>0</v>
      </c>
      <c r="P77" s="915">
        <f t="shared" si="1"/>
        <v>0</v>
      </c>
    </row>
    <row r="78" spans="2:16" s="34" customFormat="1" ht="13.5" customHeight="1" hidden="1" outlineLevel="1">
      <c r="B78" s="914" t="s">
        <v>46</v>
      </c>
      <c r="C78" s="506" t="s">
        <v>62</v>
      </c>
      <c r="D78" s="513">
        <v>63210</v>
      </c>
      <c r="E78" s="516">
        <v>22891</v>
      </c>
      <c r="F78" s="515">
        <v>113902</v>
      </c>
      <c r="G78" s="515">
        <v>55725</v>
      </c>
      <c r="H78" s="769">
        <v>85</v>
      </c>
      <c r="I78" s="770">
        <v>0</v>
      </c>
      <c r="J78" s="768">
        <v>2500</v>
      </c>
      <c r="K78" s="510"/>
      <c r="L78" s="692"/>
      <c r="M78" s="664">
        <f t="shared" si="2"/>
        <v>0</v>
      </c>
      <c r="N78" s="593"/>
      <c r="O78" s="664">
        <f t="shared" si="0"/>
        <v>0</v>
      </c>
      <c r="P78" s="916">
        <f t="shared" si="1"/>
        <v>0</v>
      </c>
    </row>
    <row r="79" spans="2:16" s="34" customFormat="1" ht="13.5" customHeight="1" hidden="1" outlineLevel="1">
      <c r="B79" s="914" t="s">
        <v>46</v>
      </c>
      <c r="C79" s="506" t="s">
        <v>57</v>
      </c>
      <c r="D79" s="513">
        <v>144357</v>
      </c>
      <c r="E79" s="516">
        <v>71136</v>
      </c>
      <c r="F79" s="515">
        <v>350669</v>
      </c>
      <c r="G79" s="515">
        <v>196553</v>
      </c>
      <c r="H79" s="769">
        <v>85</v>
      </c>
      <c r="I79" s="770">
        <v>0</v>
      </c>
      <c r="J79" s="768">
        <v>2500</v>
      </c>
      <c r="K79" s="510"/>
      <c r="L79" s="692"/>
      <c r="M79" s="664">
        <f t="shared" si="2"/>
        <v>0</v>
      </c>
      <c r="N79" s="593"/>
      <c r="O79" s="664">
        <f t="shared" si="0"/>
        <v>0</v>
      </c>
      <c r="P79" s="916">
        <f t="shared" si="1"/>
        <v>0</v>
      </c>
    </row>
    <row r="80" spans="2:16" s="32" customFormat="1" ht="13.5" customHeight="1" hidden="1" outlineLevel="1">
      <c r="B80" s="914" t="s">
        <v>222</v>
      </c>
      <c r="C80" s="487" t="s">
        <v>139</v>
      </c>
      <c r="D80" s="488">
        <v>80134</v>
      </c>
      <c r="E80" s="489">
        <v>45912</v>
      </c>
      <c r="F80" s="490">
        <v>133013</v>
      </c>
      <c r="G80" s="490">
        <v>80615</v>
      </c>
      <c r="H80" s="762">
        <v>85</v>
      </c>
      <c r="I80" s="763">
        <v>0</v>
      </c>
      <c r="J80" s="764">
        <v>2500</v>
      </c>
      <c r="K80" s="494"/>
      <c r="L80" s="691"/>
      <c r="M80" s="663">
        <f t="shared" si="2"/>
        <v>0</v>
      </c>
      <c r="N80" s="592"/>
      <c r="O80" s="663">
        <f aca="true" t="shared" si="3" ref="O80:O99">IF(M80="n/a","n/a",M80*(1-N80))</f>
        <v>0</v>
      </c>
      <c r="P80" s="915">
        <f aca="true" t="shared" si="4" ref="P80:P99">IF(O80="n/a","n/a",O80/$P$8)</f>
        <v>0</v>
      </c>
    </row>
    <row r="81" spans="2:16" s="32" customFormat="1" ht="13.5" customHeight="1" hidden="1" outlineLevel="1">
      <c r="B81" s="914" t="s">
        <v>127</v>
      </c>
      <c r="C81" s="487" t="s">
        <v>36</v>
      </c>
      <c r="D81" s="488">
        <v>2622136</v>
      </c>
      <c r="E81" s="489">
        <v>923022</v>
      </c>
      <c r="F81" s="490">
        <v>6663114</v>
      </c>
      <c r="G81" s="490">
        <v>2417282</v>
      </c>
      <c r="H81" s="762">
        <v>85</v>
      </c>
      <c r="I81" s="763">
        <v>0</v>
      </c>
      <c r="J81" s="764">
        <v>2500</v>
      </c>
      <c r="K81" s="494"/>
      <c r="L81" s="691"/>
      <c r="M81" s="663">
        <f t="shared" si="2"/>
        <v>0</v>
      </c>
      <c r="N81" s="592"/>
      <c r="O81" s="663">
        <f t="shared" si="3"/>
        <v>0</v>
      </c>
      <c r="P81" s="915">
        <f t="shared" si="4"/>
        <v>0</v>
      </c>
    </row>
    <row r="82" spans="2:16" s="32" customFormat="1" ht="13.5" customHeight="1" hidden="1" outlineLevel="1">
      <c r="B82" s="914" t="s">
        <v>127</v>
      </c>
      <c r="C82" s="487" t="s">
        <v>108</v>
      </c>
      <c r="D82" s="488">
        <v>1300841</v>
      </c>
      <c r="E82" s="489">
        <v>160182</v>
      </c>
      <c r="F82" s="490">
        <v>975603</v>
      </c>
      <c r="G82" s="490">
        <v>134551</v>
      </c>
      <c r="H82" s="762">
        <v>85</v>
      </c>
      <c r="I82" s="763">
        <v>0</v>
      </c>
      <c r="J82" s="764">
        <v>2500</v>
      </c>
      <c r="K82" s="494"/>
      <c r="L82" s="691"/>
      <c r="M82" s="663">
        <f t="shared" si="2"/>
        <v>0</v>
      </c>
      <c r="N82" s="592"/>
      <c r="O82" s="663">
        <f t="shared" si="3"/>
        <v>0</v>
      </c>
      <c r="P82" s="916">
        <f t="shared" si="4"/>
        <v>0</v>
      </c>
    </row>
    <row r="83" spans="2:16" s="32" customFormat="1" ht="13.5" customHeight="1" hidden="1" outlineLevel="1">
      <c r="B83" s="914" t="s">
        <v>127</v>
      </c>
      <c r="C83" s="487" t="s">
        <v>136</v>
      </c>
      <c r="D83" s="488">
        <v>1200000</v>
      </c>
      <c r="E83" s="489">
        <v>350000</v>
      </c>
      <c r="F83" s="490">
        <v>600000</v>
      </c>
      <c r="G83" s="490">
        <v>175000</v>
      </c>
      <c r="H83" s="762">
        <v>85</v>
      </c>
      <c r="I83" s="763">
        <v>0</v>
      </c>
      <c r="J83" s="764">
        <v>2500</v>
      </c>
      <c r="K83" s="494"/>
      <c r="L83" s="691"/>
      <c r="M83" s="663">
        <f t="shared" si="2"/>
        <v>0</v>
      </c>
      <c r="N83" s="592"/>
      <c r="O83" s="663">
        <f t="shared" si="3"/>
        <v>0</v>
      </c>
      <c r="P83" s="915">
        <f t="shared" si="4"/>
        <v>0</v>
      </c>
    </row>
    <row r="84" spans="2:16" s="32" customFormat="1" ht="13.5" customHeight="1" hidden="1" outlineLevel="1">
      <c r="B84" s="914" t="s">
        <v>1</v>
      </c>
      <c r="C84" s="487" t="s">
        <v>33</v>
      </c>
      <c r="D84" s="488">
        <v>1355032</v>
      </c>
      <c r="E84" s="489">
        <v>135949</v>
      </c>
      <c r="F84" s="490">
        <v>1477287</v>
      </c>
      <c r="G84" s="490">
        <v>232976</v>
      </c>
      <c r="H84" s="762">
        <v>85</v>
      </c>
      <c r="I84" s="763">
        <v>0</v>
      </c>
      <c r="J84" s="764">
        <v>2500</v>
      </c>
      <c r="K84" s="494"/>
      <c r="L84" s="691"/>
      <c r="M84" s="663">
        <f t="shared" si="2"/>
        <v>0</v>
      </c>
      <c r="N84" s="592"/>
      <c r="O84" s="663">
        <f t="shared" si="3"/>
        <v>0</v>
      </c>
      <c r="P84" s="915">
        <f t="shared" si="4"/>
        <v>0</v>
      </c>
    </row>
    <row r="85" spans="2:16" s="32" customFormat="1" ht="13.5" customHeight="1" hidden="1" outlineLevel="1">
      <c r="B85" s="914" t="s">
        <v>1</v>
      </c>
      <c r="C85" s="487" t="s">
        <v>53</v>
      </c>
      <c r="D85" s="488">
        <v>709789</v>
      </c>
      <c r="E85" s="489">
        <v>124462</v>
      </c>
      <c r="F85" s="490">
        <v>786313</v>
      </c>
      <c r="G85" s="490">
        <v>230013</v>
      </c>
      <c r="H85" s="762">
        <v>85</v>
      </c>
      <c r="I85" s="763">
        <v>0</v>
      </c>
      <c r="J85" s="764">
        <v>2500</v>
      </c>
      <c r="K85" s="494"/>
      <c r="L85" s="691"/>
      <c r="M85" s="663">
        <f t="shared" si="2"/>
        <v>0</v>
      </c>
      <c r="N85" s="592"/>
      <c r="O85" s="663">
        <f t="shared" si="3"/>
        <v>0</v>
      </c>
      <c r="P85" s="915">
        <f t="shared" si="4"/>
        <v>0</v>
      </c>
    </row>
    <row r="86" spans="2:16" s="32" customFormat="1" ht="13.5" customHeight="1" hidden="1" outlineLevel="1">
      <c r="B86" s="914" t="s">
        <v>1</v>
      </c>
      <c r="C86" s="487" t="s">
        <v>54</v>
      </c>
      <c r="D86" s="488">
        <v>766972</v>
      </c>
      <c r="E86" s="489">
        <v>146721</v>
      </c>
      <c r="F86" s="490">
        <v>504454</v>
      </c>
      <c r="G86" s="490">
        <v>116281</v>
      </c>
      <c r="H86" s="762">
        <v>85</v>
      </c>
      <c r="I86" s="763">
        <v>0</v>
      </c>
      <c r="J86" s="764">
        <v>2500</v>
      </c>
      <c r="K86" s="494"/>
      <c r="L86" s="691"/>
      <c r="M86" s="663">
        <f t="shared" si="2"/>
        <v>0</v>
      </c>
      <c r="N86" s="592"/>
      <c r="O86" s="663">
        <f t="shared" si="3"/>
        <v>0</v>
      </c>
      <c r="P86" s="915">
        <f t="shared" si="4"/>
        <v>0</v>
      </c>
    </row>
    <row r="87" spans="2:16" s="32" customFormat="1" ht="13.5" customHeight="1" hidden="1" outlineLevel="1">
      <c r="B87" s="914" t="s">
        <v>1</v>
      </c>
      <c r="C87" s="487" t="s">
        <v>47</v>
      </c>
      <c r="D87" s="488">
        <v>87708.0252</v>
      </c>
      <c r="E87" s="489">
        <v>42769.3888</v>
      </c>
      <c r="F87" s="490">
        <v>124691</v>
      </c>
      <c r="G87" s="490">
        <v>118672</v>
      </c>
      <c r="H87" s="762">
        <v>100</v>
      </c>
      <c r="I87" s="763">
        <v>0</v>
      </c>
      <c r="J87" s="764">
        <v>2500</v>
      </c>
      <c r="K87" s="494"/>
      <c r="L87" s="691"/>
      <c r="M87" s="663">
        <f t="shared" si="2"/>
        <v>0</v>
      </c>
      <c r="N87" s="592"/>
      <c r="O87" s="663">
        <f t="shared" si="3"/>
        <v>0</v>
      </c>
      <c r="P87" s="915">
        <f t="shared" si="4"/>
        <v>0</v>
      </c>
    </row>
    <row r="88" spans="2:16" s="32" customFormat="1" ht="13.5" customHeight="1" hidden="1" outlineLevel="1">
      <c r="B88" s="914" t="s">
        <v>1</v>
      </c>
      <c r="C88" s="487" t="s">
        <v>34</v>
      </c>
      <c r="D88" s="488">
        <v>269037</v>
      </c>
      <c r="E88" s="489">
        <v>22853</v>
      </c>
      <c r="F88" s="490">
        <v>79222</v>
      </c>
      <c r="G88" s="490">
        <v>10551</v>
      </c>
      <c r="H88" s="762">
        <v>85</v>
      </c>
      <c r="I88" s="763">
        <v>0</v>
      </c>
      <c r="J88" s="764">
        <v>2500</v>
      </c>
      <c r="K88" s="494"/>
      <c r="L88" s="691"/>
      <c r="M88" s="663">
        <f t="shared" si="2"/>
        <v>0</v>
      </c>
      <c r="N88" s="592"/>
      <c r="O88" s="663">
        <f t="shared" si="3"/>
        <v>0</v>
      </c>
      <c r="P88" s="915">
        <f t="shared" si="4"/>
        <v>0</v>
      </c>
    </row>
    <row r="89" spans="2:16" s="32" customFormat="1" ht="13.5" customHeight="1" hidden="1" outlineLevel="1">
      <c r="B89" s="914" t="s">
        <v>1</v>
      </c>
      <c r="C89" s="487" t="s">
        <v>55</v>
      </c>
      <c r="D89" s="488">
        <v>140957</v>
      </c>
      <c r="E89" s="489">
        <v>30959</v>
      </c>
      <c r="F89" s="490">
        <v>26146</v>
      </c>
      <c r="G89" s="490">
        <v>5845</v>
      </c>
      <c r="H89" s="762">
        <v>85</v>
      </c>
      <c r="I89" s="763">
        <v>0</v>
      </c>
      <c r="J89" s="764">
        <v>2500</v>
      </c>
      <c r="K89" s="494"/>
      <c r="L89" s="691"/>
      <c r="M89" s="663">
        <f t="shared" si="2"/>
        <v>0</v>
      </c>
      <c r="N89" s="592"/>
      <c r="O89" s="663">
        <f t="shared" si="3"/>
        <v>0</v>
      </c>
      <c r="P89" s="915">
        <f t="shared" si="4"/>
        <v>0</v>
      </c>
    </row>
    <row r="90" spans="2:16" s="32" customFormat="1" ht="13.5" customHeight="1" hidden="1" outlineLevel="1">
      <c r="B90" s="914" t="s">
        <v>1</v>
      </c>
      <c r="C90" s="487" t="s">
        <v>191</v>
      </c>
      <c r="D90" s="488">
        <v>140957</v>
      </c>
      <c r="E90" s="489">
        <v>59166</v>
      </c>
      <c r="F90" s="490">
        <v>164414</v>
      </c>
      <c r="G90" s="490">
        <v>93914</v>
      </c>
      <c r="H90" s="762">
        <v>85</v>
      </c>
      <c r="I90" s="763">
        <v>0</v>
      </c>
      <c r="J90" s="764">
        <v>2500</v>
      </c>
      <c r="K90" s="494"/>
      <c r="L90" s="691"/>
      <c r="M90" s="663">
        <f t="shared" si="2"/>
        <v>0</v>
      </c>
      <c r="N90" s="592"/>
      <c r="O90" s="663">
        <f t="shared" si="3"/>
        <v>0</v>
      </c>
      <c r="P90" s="915">
        <f t="shared" si="4"/>
        <v>0</v>
      </c>
    </row>
    <row r="91" spans="2:16" s="32" customFormat="1" ht="13.5" customHeight="1" hidden="1" outlineLevel="1">
      <c r="B91" s="914" t="s">
        <v>1</v>
      </c>
      <c r="C91" s="487" t="s">
        <v>35</v>
      </c>
      <c r="D91" s="488">
        <v>107580</v>
      </c>
      <c r="E91" s="489">
        <v>40308</v>
      </c>
      <c r="F91" s="490">
        <v>160201</v>
      </c>
      <c r="G91" s="490">
        <v>49927</v>
      </c>
      <c r="H91" s="762">
        <v>85</v>
      </c>
      <c r="I91" s="763">
        <v>0</v>
      </c>
      <c r="J91" s="764">
        <v>2500</v>
      </c>
      <c r="K91" s="494"/>
      <c r="L91" s="691"/>
      <c r="M91" s="663">
        <f t="shared" si="2"/>
        <v>0</v>
      </c>
      <c r="N91" s="592"/>
      <c r="O91" s="663">
        <f t="shared" si="3"/>
        <v>0</v>
      </c>
      <c r="P91" s="915">
        <f t="shared" si="4"/>
        <v>0</v>
      </c>
    </row>
    <row r="92" spans="2:16" s="32" customFormat="1" ht="13.5" customHeight="1" hidden="1" outlineLevel="1">
      <c r="B92" s="914" t="s">
        <v>1</v>
      </c>
      <c r="C92" s="487" t="s">
        <v>56</v>
      </c>
      <c r="D92" s="488">
        <v>2940</v>
      </c>
      <c r="E92" s="489">
        <v>1432</v>
      </c>
      <c r="F92" s="490">
        <v>1721</v>
      </c>
      <c r="G92" s="490">
        <v>716</v>
      </c>
      <c r="H92" s="762">
        <v>85</v>
      </c>
      <c r="I92" s="763">
        <v>0</v>
      </c>
      <c r="J92" s="764">
        <v>2500</v>
      </c>
      <c r="K92" s="494"/>
      <c r="L92" s="691"/>
      <c r="M92" s="663">
        <f t="shared" si="2"/>
        <v>0</v>
      </c>
      <c r="N92" s="592"/>
      <c r="O92" s="663">
        <f t="shared" si="3"/>
        <v>0</v>
      </c>
      <c r="P92" s="915">
        <f t="shared" si="4"/>
        <v>0</v>
      </c>
    </row>
    <row r="93" spans="2:16" s="32" customFormat="1" ht="13.5" customHeight="1" hidden="1" outlineLevel="1">
      <c r="B93" s="914" t="s">
        <v>1</v>
      </c>
      <c r="C93" s="487" t="s">
        <v>138</v>
      </c>
      <c r="D93" s="488">
        <v>576611.2494999999</v>
      </c>
      <c r="E93" s="489">
        <v>273316.344</v>
      </c>
      <c r="F93" s="490">
        <v>481973.7505000001</v>
      </c>
      <c r="G93" s="490">
        <v>319303.656</v>
      </c>
      <c r="H93" s="762">
        <v>85</v>
      </c>
      <c r="I93" s="763">
        <v>0</v>
      </c>
      <c r="J93" s="764">
        <v>2500</v>
      </c>
      <c r="K93" s="494"/>
      <c r="L93" s="691"/>
      <c r="M93" s="663">
        <f t="shared" si="2"/>
        <v>0</v>
      </c>
      <c r="N93" s="592"/>
      <c r="O93" s="663">
        <f t="shared" si="3"/>
        <v>0</v>
      </c>
      <c r="P93" s="915">
        <f t="shared" si="4"/>
        <v>0</v>
      </c>
    </row>
    <row r="94" spans="2:16" s="32" customFormat="1" ht="13.5" customHeight="1" hidden="1" outlineLevel="1">
      <c r="B94" s="914" t="s">
        <v>1</v>
      </c>
      <c r="C94" s="487" t="s">
        <v>137</v>
      </c>
      <c r="D94" s="488">
        <v>178282.0312</v>
      </c>
      <c r="E94" s="489">
        <v>89631.136</v>
      </c>
      <c r="F94" s="490">
        <v>300455.96880000003</v>
      </c>
      <c r="G94" s="490">
        <v>145312.864</v>
      </c>
      <c r="H94" s="762">
        <v>85</v>
      </c>
      <c r="I94" s="763">
        <v>0</v>
      </c>
      <c r="J94" s="764">
        <v>2500</v>
      </c>
      <c r="K94" s="494"/>
      <c r="L94" s="691"/>
      <c r="M94" s="663">
        <f t="shared" si="2"/>
        <v>0</v>
      </c>
      <c r="N94" s="592"/>
      <c r="O94" s="663">
        <f t="shared" si="3"/>
        <v>0</v>
      </c>
      <c r="P94" s="915">
        <f t="shared" si="4"/>
        <v>0</v>
      </c>
    </row>
    <row r="95" spans="2:16" s="32" customFormat="1" ht="13.5" customHeight="1" hidden="1" outlineLevel="1">
      <c r="B95" s="914" t="s">
        <v>1</v>
      </c>
      <c r="C95" s="487" t="s">
        <v>162</v>
      </c>
      <c r="D95" s="488">
        <v>155584.631</v>
      </c>
      <c r="E95" s="489">
        <v>88793.4212</v>
      </c>
      <c r="F95" s="490">
        <v>251385.369</v>
      </c>
      <c r="G95" s="490">
        <v>140765.57880000002</v>
      </c>
      <c r="H95" s="762">
        <v>85</v>
      </c>
      <c r="I95" s="763">
        <v>0</v>
      </c>
      <c r="J95" s="764">
        <v>2500</v>
      </c>
      <c r="K95" s="494"/>
      <c r="L95" s="691"/>
      <c r="M95" s="663">
        <f t="shared" si="2"/>
        <v>0</v>
      </c>
      <c r="N95" s="592"/>
      <c r="O95" s="663">
        <f t="shared" si="3"/>
        <v>0</v>
      </c>
      <c r="P95" s="915">
        <f t="shared" si="4"/>
        <v>0</v>
      </c>
    </row>
    <row r="96" spans="2:16" s="32" customFormat="1" ht="13.5" customHeight="1" hidden="1" outlineLevel="1">
      <c r="B96" s="914" t="s">
        <v>1</v>
      </c>
      <c r="C96" s="487" t="s">
        <v>159</v>
      </c>
      <c r="D96" s="488">
        <v>122979.2355</v>
      </c>
      <c r="E96" s="489">
        <v>74950.98</v>
      </c>
      <c r="F96" s="490">
        <v>145475.7645</v>
      </c>
      <c r="G96" s="490">
        <v>87809.02</v>
      </c>
      <c r="H96" s="762">
        <v>85</v>
      </c>
      <c r="I96" s="763">
        <v>0</v>
      </c>
      <c r="J96" s="764">
        <v>2500</v>
      </c>
      <c r="K96" s="494"/>
      <c r="L96" s="691"/>
      <c r="M96" s="663">
        <f t="shared" si="2"/>
        <v>0</v>
      </c>
      <c r="N96" s="592"/>
      <c r="O96" s="663">
        <f t="shared" si="3"/>
        <v>0</v>
      </c>
      <c r="P96" s="915">
        <f t="shared" si="4"/>
        <v>0</v>
      </c>
    </row>
    <row r="97" spans="2:16" s="32" customFormat="1" ht="13.5" customHeight="1" hidden="1" outlineLevel="1">
      <c r="B97" s="914" t="s">
        <v>1</v>
      </c>
      <c r="C97" s="487" t="s">
        <v>160</v>
      </c>
      <c r="D97" s="488">
        <v>100117.8829</v>
      </c>
      <c r="E97" s="489">
        <v>59172.1554</v>
      </c>
      <c r="F97" s="490">
        <v>151245.1171</v>
      </c>
      <c r="G97" s="490">
        <v>94481.8446</v>
      </c>
      <c r="H97" s="762">
        <v>85</v>
      </c>
      <c r="I97" s="763">
        <v>0</v>
      </c>
      <c r="J97" s="764">
        <v>2500</v>
      </c>
      <c r="K97" s="494"/>
      <c r="L97" s="691"/>
      <c r="M97" s="663">
        <f t="shared" si="2"/>
        <v>0</v>
      </c>
      <c r="N97" s="592"/>
      <c r="O97" s="663">
        <f t="shared" si="3"/>
        <v>0</v>
      </c>
      <c r="P97" s="915">
        <f t="shared" si="4"/>
        <v>0</v>
      </c>
    </row>
    <row r="98" spans="2:16" s="32" customFormat="1" ht="14.25" customHeight="1" hidden="1" outlineLevel="1">
      <c r="B98" s="914" t="s">
        <v>1</v>
      </c>
      <c r="C98" s="487" t="s">
        <v>234</v>
      </c>
      <c r="D98" s="488">
        <v>43001.600000000006</v>
      </c>
      <c r="E98" s="489">
        <v>14781.8</v>
      </c>
      <c r="F98" s="490">
        <v>64502.399999999994</v>
      </c>
      <c r="G98" s="490">
        <v>12094.2</v>
      </c>
      <c r="H98" s="762">
        <v>85</v>
      </c>
      <c r="I98" s="763">
        <v>0</v>
      </c>
      <c r="J98" s="764">
        <v>2500</v>
      </c>
      <c r="K98" s="494"/>
      <c r="L98" s="691"/>
      <c r="M98" s="663">
        <f t="shared" si="2"/>
        <v>0</v>
      </c>
      <c r="N98" s="592"/>
      <c r="O98" s="663">
        <f t="shared" si="3"/>
        <v>0</v>
      </c>
      <c r="P98" s="915">
        <f t="shared" si="4"/>
        <v>0</v>
      </c>
    </row>
    <row r="99" spans="2:16" s="32" customFormat="1" ht="13.5" customHeight="1" hidden="1" outlineLevel="1" thickBot="1">
      <c r="B99" s="917" t="s">
        <v>51</v>
      </c>
      <c r="C99" s="521" t="s">
        <v>261</v>
      </c>
      <c r="D99" s="522">
        <v>174901</v>
      </c>
      <c r="E99" s="523">
        <v>84991</v>
      </c>
      <c r="F99" s="524" t="s">
        <v>2</v>
      </c>
      <c r="G99" s="524" t="s">
        <v>2</v>
      </c>
      <c r="H99" s="771">
        <v>85</v>
      </c>
      <c r="I99" s="772">
        <v>0</v>
      </c>
      <c r="J99" s="773">
        <v>2500</v>
      </c>
      <c r="K99" s="527"/>
      <c r="L99" s="693"/>
      <c r="M99" s="665">
        <f t="shared" si="2"/>
        <v>0</v>
      </c>
      <c r="N99" s="594"/>
      <c r="O99" s="665">
        <f t="shared" si="3"/>
        <v>0</v>
      </c>
      <c r="P99" s="918">
        <f t="shared" si="4"/>
        <v>0</v>
      </c>
    </row>
    <row r="100" spans="4:16" ht="13.5" customHeight="1">
      <c r="D100" s="35"/>
      <c r="E100" s="74"/>
      <c r="F100" s="35"/>
      <c r="G100" s="74"/>
      <c r="H100" s="23"/>
      <c r="I100" s="107"/>
      <c r="J100" s="23"/>
      <c r="P100" s="639" t="s">
        <v>24</v>
      </c>
    </row>
    <row r="101" spans="4:9" ht="13.5" customHeight="1">
      <c r="D101" s="33"/>
      <c r="E101" s="33"/>
      <c r="F101" s="33"/>
      <c r="G101" s="33"/>
      <c r="H101" s="29"/>
      <c r="I101" s="4"/>
    </row>
    <row r="102" spans="2:8" ht="13.5" customHeight="1">
      <c r="B102" s="562" t="s">
        <v>132</v>
      </c>
      <c r="C102" s="563" t="s">
        <v>26</v>
      </c>
      <c r="D102" s="35"/>
      <c r="E102" s="35"/>
      <c r="F102" s="35"/>
      <c r="G102" s="35"/>
      <c r="H102" s="30"/>
    </row>
    <row r="103" spans="2:3" ht="13.5" customHeight="1">
      <c r="B103" s="564" t="s">
        <v>131</v>
      </c>
      <c r="C103" s="565">
        <v>0</v>
      </c>
    </row>
    <row r="104" spans="2:3" ht="13.5" customHeight="1">
      <c r="B104" s="564" t="s">
        <v>133</v>
      </c>
      <c r="C104" s="565">
        <v>0.1</v>
      </c>
    </row>
    <row r="105" spans="2:9" ht="13.5" customHeight="1">
      <c r="B105" s="564" t="s">
        <v>20</v>
      </c>
      <c r="C105" s="565">
        <v>0.15</v>
      </c>
      <c r="H105" s="21"/>
      <c r="I105" s="24"/>
    </row>
    <row r="106" spans="2:9" ht="13.5" customHeight="1">
      <c r="B106" s="564" t="s">
        <v>23</v>
      </c>
      <c r="C106" s="565">
        <v>0.2</v>
      </c>
      <c r="H106" s="21"/>
      <c r="I106" s="24"/>
    </row>
    <row r="107" spans="2:9" ht="13.5" customHeight="1">
      <c r="B107" s="564" t="s">
        <v>21</v>
      </c>
      <c r="C107" s="565">
        <v>0.25</v>
      </c>
      <c r="H107" s="21"/>
      <c r="I107" s="24"/>
    </row>
    <row r="108" spans="2:9" ht="13.5" customHeight="1">
      <c r="B108" s="566" t="s">
        <v>134</v>
      </c>
      <c r="C108" s="567">
        <v>0.5</v>
      </c>
      <c r="H108" s="21"/>
      <c r="I108" s="24"/>
    </row>
    <row r="109" spans="2:9" ht="13.5" customHeight="1">
      <c r="B109" s="566" t="s">
        <v>5</v>
      </c>
      <c r="C109" s="567">
        <v>1</v>
      </c>
      <c r="H109" s="21"/>
      <c r="I109" s="24"/>
    </row>
    <row r="110" spans="2:9" ht="13.5" customHeight="1">
      <c r="B110" s="568" t="s">
        <v>163</v>
      </c>
      <c r="C110" s="567"/>
      <c r="H110" s="20"/>
      <c r="I110" s="24"/>
    </row>
    <row r="111" spans="2:9" ht="13.5" customHeight="1">
      <c r="B111" s="564" t="s">
        <v>164</v>
      </c>
      <c r="C111" s="565">
        <v>0.25</v>
      </c>
      <c r="H111" s="20"/>
      <c r="I111" s="24"/>
    </row>
    <row r="112" spans="2:9" ht="13.5" customHeight="1">
      <c r="B112" s="564" t="s">
        <v>165</v>
      </c>
      <c r="C112" s="565">
        <v>0.75</v>
      </c>
      <c r="H112" s="20"/>
      <c r="I112" s="24"/>
    </row>
    <row r="113" spans="2:3" ht="13.5" customHeight="1">
      <c r="B113" s="564" t="s">
        <v>166</v>
      </c>
      <c r="C113" s="565">
        <v>0.5</v>
      </c>
    </row>
    <row r="114" spans="2:3" ht="13.5" customHeight="1">
      <c r="B114" s="564" t="s">
        <v>167</v>
      </c>
      <c r="C114" s="565">
        <v>0.5</v>
      </c>
    </row>
    <row r="115" spans="2:3" ht="13.5" customHeight="1">
      <c r="B115" s="564" t="s">
        <v>168</v>
      </c>
      <c r="C115" s="565">
        <v>0.75</v>
      </c>
    </row>
    <row r="116" spans="2:3" ht="13.5" customHeight="1">
      <c r="B116" s="566" t="s">
        <v>170</v>
      </c>
      <c r="C116" s="567">
        <v>1</v>
      </c>
    </row>
    <row r="117" spans="2:3" ht="13.5" customHeight="1">
      <c r="B117" s="566" t="s">
        <v>169</v>
      </c>
      <c r="C117" s="567">
        <v>1</v>
      </c>
    </row>
  </sheetData>
  <sheetProtection/>
  <mergeCells count="6">
    <mergeCell ref="B18:B19"/>
    <mergeCell ref="H11:J11"/>
    <mergeCell ref="D11:G11"/>
    <mergeCell ref="D12:E12"/>
    <mergeCell ref="F12:G12"/>
    <mergeCell ref="K11:P12"/>
  </mergeCells>
  <conditionalFormatting sqref="P14">
    <cfRule type="expression" priority="51" dxfId="0" stopIfTrue="1">
      <formula>MOD(ROW(),2)=0</formula>
    </cfRule>
  </conditionalFormatting>
  <conditionalFormatting sqref="J14">
    <cfRule type="expression" priority="56" dxfId="0" stopIfTrue="1">
      <formula>MOD(ROW(),2)=0</formula>
    </cfRule>
  </conditionalFormatting>
  <conditionalFormatting sqref="K14">
    <cfRule type="expression" priority="53" dxfId="0" stopIfTrue="1">
      <formula>MOD(ROW(),2)=0</formula>
    </cfRule>
  </conditionalFormatting>
  <conditionalFormatting sqref="O14">
    <cfRule type="expression" priority="20" dxfId="0" stopIfTrue="1">
      <formula>MOD(ROW(),2)=0</formula>
    </cfRule>
  </conditionalFormatting>
  <conditionalFormatting sqref="L14:M14">
    <cfRule type="expression" priority="52" dxfId="0" stopIfTrue="1">
      <formula>MOD(ROW(),2)=0</formula>
    </cfRule>
  </conditionalFormatting>
  <conditionalFormatting sqref="G42">
    <cfRule type="expression" priority="60" dxfId="0" stopIfTrue="1">
      <formula>MOD(ROW(),2)=0</formula>
    </cfRule>
  </conditionalFormatting>
  <conditionalFormatting sqref="F42">
    <cfRule type="expression" priority="61" dxfId="0" stopIfTrue="1">
      <formula>MOD(ROW(),2)=0</formula>
    </cfRule>
  </conditionalFormatting>
  <conditionalFormatting sqref="N14">
    <cfRule type="expression" priority="49" dxfId="0" stopIfTrue="1">
      <formula>MOD(ROW(),2)=0</formula>
    </cfRule>
  </conditionalFormatting>
  <conditionalFormatting sqref="O42">
    <cfRule type="expression" priority="21" dxfId="0" stopIfTrue="1">
      <formula>MOD(ROW(),2)=0</formula>
    </cfRule>
  </conditionalFormatting>
  <conditionalFormatting sqref="G21">
    <cfRule type="expression" priority="26" dxfId="0" stopIfTrue="1">
      <formula>MOD(ROW(),2)=0</formula>
    </cfRule>
  </conditionalFormatting>
  <conditionalFormatting sqref="G14">
    <cfRule type="expression" priority="22" dxfId="0" stopIfTrue="1">
      <formula>MOD(ROW(),2)=0</formula>
    </cfRule>
  </conditionalFormatting>
  <conditionalFormatting sqref="C104">
    <cfRule type="expression" priority="13" dxfId="0" stopIfTrue="1">
      <formula>MOD(ROW(),2)=0</formula>
    </cfRule>
  </conditionalFormatting>
  <conditionalFormatting sqref="B117:C117">
    <cfRule type="expression" priority="1" dxfId="0" stopIfTrue="1">
      <formula>MOD(ROW(),2)=0</formula>
    </cfRule>
  </conditionalFormatting>
  <conditionalFormatting sqref="H14">
    <cfRule type="expression" priority="24" dxfId="0" stopIfTrue="1">
      <formula>MOD(ROW(),2)=0</formula>
    </cfRule>
  </conditionalFormatting>
  <conditionalFormatting sqref="F14">
    <cfRule type="expression" priority="23" dxfId="0" stopIfTrue="1">
      <formula>MOD(ROW(),2)=0</formula>
    </cfRule>
  </conditionalFormatting>
  <conditionalFormatting sqref="B104">
    <cfRule type="expression" priority="12" dxfId="0" stopIfTrue="1">
      <formula>MOD(ROW(),2)=0</formula>
    </cfRule>
  </conditionalFormatting>
  <conditionalFormatting sqref="H21">
    <cfRule type="expression" priority="28" dxfId="0" stopIfTrue="1">
      <formula>MOD(ROW(),2)=0</formula>
    </cfRule>
  </conditionalFormatting>
  <conditionalFormatting sqref="D21:E21">
    <cfRule type="expression" priority="29" dxfId="0" stopIfTrue="1">
      <formula>MOD(ROW(),2)=0</formula>
    </cfRule>
  </conditionalFormatting>
  <conditionalFormatting sqref="F21">
    <cfRule type="expression" priority="27" dxfId="0" stopIfTrue="1">
      <formula>MOD(ROW(),2)=0</formula>
    </cfRule>
  </conditionalFormatting>
  <conditionalFormatting sqref="D14:E14">
    <cfRule type="expression" priority="25" dxfId="0" stopIfTrue="1">
      <formula>MOD(ROW(),2)=0</formula>
    </cfRule>
  </conditionalFormatting>
  <conditionalFormatting sqref="H42">
    <cfRule type="expression" priority="70" dxfId="0" stopIfTrue="1">
      <formula>MOD(ROW(),2)=0</formula>
    </cfRule>
  </conditionalFormatting>
  <conditionalFormatting sqref="D42:E42">
    <cfRule type="expression" priority="71" dxfId="0" stopIfTrue="1">
      <formula>MOD(ROW(),2)=0</formula>
    </cfRule>
  </conditionalFormatting>
  <conditionalFormatting sqref="J42">
    <cfRule type="expression" priority="72" dxfId="0" stopIfTrue="1">
      <formula>MOD(ROW(),2)=0</formula>
    </cfRule>
  </conditionalFormatting>
  <conditionalFormatting sqref="L42:M42">
    <cfRule type="expression" priority="66" dxfId="0" stopIfTrue="1">
      <formula>MOD(ROW(),2)=0</formula>
    </cfRule>
  </conditionalFormatting>
  <conditionalFormatting sqref="P42">
    <cfRule type="expression" priority="65" dxfId="0" stopIfTrue="1">
      <formula>MOD(ROW(),2)=0</formula>
    </cfRule>
  </conditionalFormatting>
  <conditionalFormatting sqref="K42">
    <cfRule type="expression" priority="67" dxfId="0" stopIfTrue="1">
      <formula>MOD(ROW(),2)=0</formula>
    </cfRule>
  </conditionalFormatting>
  <conditionalFormatting sqref="N42">
    <cfRule type="expression" priority="63" dxfId="0" stopIfTrue="1">
      <formula>MOD(ROW(),2)=0</formula>
    </cfRule>
  </conditionalFormatting>
  <conditionalFormatting sqref="B105:C105 B107:C107 B110:C110">
    <cfRule type="expression" priority="18" dxfId="0" stopIfTrue="1">
      <formula>MOD(ROW(),2)=0</formula>
    </cfRule>
  </conditionalFormatting>
  <conditionalFormatting sqref="C103">
    <cfRule type="expression" priority="17" dxfId="0" stopIfTrue="1">
      <formula>MOD(ROW(),2)=0</formula>
    </cfRule>
  </conditionalFormatting>
  <conditionalFormatting sqref="B103">
    <cfRule type="expression" priority="16" dxfId="0" stopIfTrue="1">
      <formula>MOD(ROW(),2)=0</formula>
    </cfRule>
  </conditionalFormatting>
  <conditionalFormatting sqref="C106">
    <cfRule type="expression" priority="15" dxfId="0" stopIfTrue="1">
      <formula>MOD(ROW(),2)=0</formula>
    </cfRule>
  </conditionalFormatting>
  <conditionalFormatting sqref="B108:C108">
    <cfRule type="expression" priority="11" dxfId="0" stopIfTrue="1">
      <formula>MOD(ROW(),2)=0</formula>
    </cfRule>
  </conditionalFormatting>
  <conditionalFormatting sqref="B106">
    <cfRule type="expression" priority="14" dxfId="0" stopIfTrue="1">
      <formula>MOD(ROW(),2)=0</formula>
    </cfRule>
  </conditionalFormatting>
  <conditionalFormatting sqref="B109:C109">
    <cfRule type="expression" priority="10" dxfId="0" stopIfTrue="1">
      <formula>MOD(ROW(),2)=0</formula>
    </cfRule>
  </conditionalFormatting>
  <conditionalFormatting sqref="B113:C113 B115:C115">
    <cfRule type="expression" priority="9" dxfId="0" stopIfTrue="1">
      <formula>MOD(ROW(),2)=0</formula>
    </cfRule>
  </conditionalFormatting>
  <conditionalFormatting sqref="C111">
    <cfRule type="expression" priority="8" dxfId="0" stopIfTrue="1">
      <formula>MOD(ROW(),2)=0</formula>
    </cfRule>
  </conditionalFormatting>
  <conditionalFormatting sqref="B114">
    <cfRule type="expression" priority="5" dxfId="0" stopIfTrue="1">
      <formula>MOD(ROW(),2)=0</formula>
    </cfRule>
  </conditionalFormatting>
  <conditionalFormatting sqref="B111">
    <cfRule type="expression" priority="7" dxfId="0" stopIfTrue="1">
      <formula>MOD(ROW(),2)=0</formula>
    </cfRule>
  </conditionalFormatting>
  <conditionalFormatting sqref="B112">
    <cfRule type="expression" priority="3" dxfId="0" stopIfTrue="1">
      <formula>MOD(ROW(),2)=0</formula>
    </cfRule>
  </conditionalFormatting>
  <conditionalFormatting sqref="B116:C116">
    <cfRule type="expression" priority="2" dxfId="0" stopIfTrue="1">
      <formula>MOD(ROW(),2)=0</formula>
    </cfRule>
  </conditionalFormatting>
  <conditionalFormatting sqref="C114">
    <cfRule type="expression" priority="6" dxfId="0" stopIfTrue="1">
      <formula>MOD(ROW(),2)=0</formula>
    </cfRule>
  </conditionalFormatting>
  <conditionalFormatting sqref="C112">
    <cfRule type="expression" priority="4" dxfId="0" stopIfTrue="1">
      <formula>MOD(ROW(),2)=0</formula>
    </cfRule>
  </conditionalFormatting>
  <dataValidations count="4">
    <dataValidation type="list" allowBlank="1" showInputMessage="1" showErrorMessage="1" sqref="H110:H112">
      <formula1>'media-plan'!#REF!</formula1>
    </dataValidation>
    <dataValidation type="list" allowBlank="1" showInputMessage="1" showErrorMessage="1" sqref="E9">
      <formula1>$C$8:$C$9</formula1>
    </dataValidation>
    <dataValidation type="list" allowBlank="1" showInputMessage="1" showErrorMessage="1" sqref="H103:H104">
      <formula1>$H$103:$H$104</formula1>
    </dataValidation>
    <dataValidation type="list" allowBlank="1" showInputMessage="1" showErrorMessage="1" sqref="I110">
      <formula1>'media-plan'!#REF!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6" r:id="rId2"/>
  <rowBreaks count="1" manualBreakCount="1">
    <brk id="77" max="255" man="1"/>
  </rowBreaks>
  <ignoredErrors>
    <ignoredError sqref="E8 D14:G61 M44:P60" unlockedFormula="1"/>
    <ignoredError sqref="O5:P5" evalError="1"/>
    <ignoredError sqref="P4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ThinkDigital Internet&amp;Advertising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Lupoaie</dc:creator>
  <cp:keywords/>
  <dc:description/>
  <cp:lastModifiedBy>oana.lupoaie</cp:lastModifiedBy>
  <cp:lastPrinted>2014-10-31T10:12:36Z</cp:lastPrinted>
  <dcterms:created xsi:type="dcterms:W3CDTF">2008-10-31T12:13:52Z</dcterms:created>
  <dcterms:modified xsi:type="dcterms:W3CDTF">2018-04-12T10:09:25Z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